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Hoja1" sheetId="1" state="visible" r:id="rId1"/>
  </sheets>
  <definedNames>
    <definedName name="_Hlk120729697" localSheetId="0">Hoja1!#REF!</definedName>
    <definedName name="OLE_LINK1" localSheetId="0">Hoja1!$B$6</definedName>
  </definedNames>
  <calcPr/>
</workbook>
</file>

<file path=xl/sharedStrings.xml><?xml version="1.0" encoding="utf-8"?>
<sst xmlns="http://schemas.openxmlformats.org/spreadsheetml/2006/main" count="173" uniqueCount="173">
  <si>
    <t xml:space="preserve">TABLA DE VALORES - LEY DE HONORARIOS</t>
  </si>
  <si>
    <t xml:space="preserve">VALOR UMA: </t>
  </si>
  <si>
    <t xml:space="preserve">LOS HONORARIOS EXPRESADOS EN LA LEY SON HONORARIOS MÍNIMOS PARA CADA UNO DE LOS PROCESOS.</t>
  </si>
  <si>
    <r>
      <t xml:space="preserve">ARTÍCULO 7°: INEMBARGABILIDAD</t>
    </r>
    <r>
      <rPr>
        <sz val="12"/>
        <color theme="1"/>
        <rFont val="Calibri"/>
        <scheme val="minor"/>
      </rPr>
      <t xml:space="preserve">: </t>
    </r>
  </si>
  <si>
    <t xml:space="preserve">Serán inembargables los honorarios</t>
  </si>
  <si>
    <t xml:space="preserve">hasta 7 UMA, sobre el excedente solo hasta el 20%.</t>
  </si>
  <si>
    <t xml:space="preserve">ARTÍCULO 21:  </t>
  </si>
  <si>
    <r>
      <t>ALIMENTOS</t>
    </r>
    <r>
      <rPr>
        <sz val="12"/>
        <color theme="1"/>
        <rFont val="Calibri"/>
        <scheme val="minor"/>
      </rPr>
      <t xml:space="preserve">: para determinar la base regulatoria, se debe calcular lo que debería cobrar en 2 años, y de allí aplicar la escala del artículo 27.</t>
    </r>
  </si>
  <si>
    <r>
      <t xml:space="preserve">Monto mínimo: </t>
    </r>
    <r>
      <rPr>
        <b/>
        <sz val="12"/>
        <color theme="1"/>
        <rFont val="Calibri"/>
        <scheme val="minor"/>
      </rPr>
      <t xml:space="preserve">5 UMA </t>
    </r>
  </si>
  <si>
    <r>
      <t>DESALOJO</t>
    </r>
    <r>
      <rPr>
        <sz val="12"/>
        <color theme="1"/>
        <rFont val="Calibri"/>
        <scheme val="minor"/>
      </rPr>
      <t xml:space="preserve">: la base regulatoria será el canon locativo multiplicado por 36, y luego se aplica escala del artículo 27 para determinar el porcentaje mínimo y máximo para regular.</t>
    </r>
  </si>
  <si>
    <r>
      <t xml:space="preserve">ARTÍCULO 30: INCIDENTES</t>
    </r>
    <r>
      <rPr>
        <sz val="12"/>
        <color theme="1"/>
        <rFont val="Calibri"/>
        <scheme val="minor"/>
      </rPr>
      <t xml:space="preserve">: </t>
    </r>
  </si>
  <si>
    <t xml:space="preserve">Deben ser considerados como un proceso aparte al tiempo de regular honorarios. Los honorarios serán regulados entre el 10% y el 50% de la escala del artículo 27.</t>
  </si>
  <si>
    <r>
      <t xml:space="preserve">En las TERCERIAS del 50% al 100% de la escala, siendo el mínimo </t>
    </r>
    <r>
      <rPr>
        <b/>
        <sz val="12"/>
        <color theme="1"/>
        <rFont val="Calibri"/>
        <scheme val="minor"/>
      </rPr>
      <t xml:space="preserve">3 UMA </t>
    </r>
  </si>
  <si>
    <t xml:space="preserve">Incidentes en audiencias, se deberá tener en cuenta la trascendencia del planteo y su éxito</t>
  </si>
  <si>
    <r>
      <t xml:space="preserve">Nunca menos de </t>
    </r>
    <r>
      <rPr>
        <b/>
        <sz val="12"/>
        <color theme="1"/>
        <rFont val="Calibri"/>
        <scheme val="minor"/>
      </rPr>
      <t xml:space="preserve">1 UMA </t>
    </r>
  </si>
  <si>
    <r>
      <t xml:space="preserve">ARTÍCULO 40: HONORARIOS EN SEGUNDA INSTANCIA</t>
    </r>
    <r>
      <rPr>
        <sz val="12"/>
        <color theme="1"/>
        <rFont val="Calibri"/>
        <scheme val="minor"/>
      </rPr>
      <t xml:space="preserve">: </t>
    </r>
  </si>
  <si>
    <t xml:space="preserve">se deben regular entre un 40% y un 50% de los regulados en primera instancia.</t>
  </si>
  <si>
    <t xml:space="preserve">Revocación: en este caso se debe regular entre el 50% y el 60% de los honorarios regulados en primera instancia a la vencedora.</t>
  </si>
  <si>
    <r>
      <t xml:space="preserve">ARTÍCULO 41: RECURSOS EXTRAORDINARIOS</t>
    </r>
    <r>
      <rPr>
        <sz val="12"/>
        <color theme="1"/>
        <rFont val="Calibri"/>
        <scheme val="minor"/>
      </rPr>
      <t xml:space="preserve">: </t>
    </r>
  </si>
  <si>
    <t xml:space="preserve">Regulación mínima por interposición</t>
  </si>
  <si>
    <t xml:space="preserve">20 UMA </t>
  </si>
  <si>
    <t xml:space="preserve">Quejas por denegación de recurso:</t>
  </si>
  <si>
    <t xml:space="preserve">15 UMA </t>
  </si>
  <si>
    <r>
      <t xml:space="preserve">Artículo 42: AMPAROS, HABEAS CORPUS Y HABEAS DATA:</t>
    </r>
    <r>
      <rPr>
        <sz val="12"/>
        <color theme="1"/>
        <rFont val="Calibri"/>
        <scheme val="minor"/>
      </rPr>
      <t xml:space="preserve"> </t>
    </r>
  </si>
  <si>
    <t xml:space="preserve">Se debe tener en cuenta los parámetros del artículo 83, y el monto nunca será inferior </t>
  </si>
  <si>
    <t xml:space="preserve">10 UMA </t>
  </si>
  <si>
    <r>
      <t xml:space="preserve">ARTÍCULO 44: CONTENCIOSO ADMINISTRATIVO</t>
    </r>
    <r>
      <rPr>
        <sz val="12"/>
        <color theme="1"/>
        <rFont val="Calibri"/>
        <scheme val="minor"/>
      </rPr>
      <t xml:space="preserve">: </t>
    </r>
  </si>
  <si>
    <t xml:space="preserve">Se aplica en principio escala del artículo 27. EN caso de no tener contenido económico el monto mínimo será de</t>
  </si>
  <si>
    <r>
      <t xml:space="preserve">ARTÍCULO 45: PROCESOS NO DETERMINADOS EN LA LEY</t>
    </r>
    <r>
      <rPr>
        <sz val="12"/>
        <color theme="1"/>
        <rFont val="Calibri"/>
        <scheme val="minor"/>
      </rPr>
      <t xml:space="preserve">: </t>
    </r>
  </si>
  <si>
    <t xml:space="preserve">Monto mínimo a regular</t>
  </si>
  <si>
    <r>
      <t xml:space="preserve">10 UMA</t>
    </r>
    <r>
      <rPr>
        <sz val="12"/>
        <color theme="1"/>
        <rFont val="Calibri"/>
        <scheme val="minor"/>
      </rPr>
      <t xml:space="preserve"> proceso de conocimiento</t>
    </r>
  </si>
  <si>
    <r>
      <t xml:space="preserve"> 5 UMA </t>
    </r>
    <r>
      <rPr>
        <sz val="12"/>
        <color theme="1"/>
        <rFont val="Calibri"/>
        <scheme val="minor"/>
      </rPr>
      <t xml:space="preserve">proceso de mediación</t>
    </r>
  </si>
  <si>
    <t xml:space="preserve">ARTÍCULO 59 Y SGTES: PROCESO SUCESORIO: </t>
  </si>
  <si>
    <r>
      <t xml:space="preserve">Cuantía del proceso:</t>
    </r>
    <r>
      <rPr>
        <b/>
        <sz val="12"/>
        <color theme="1"/>
        <rFont val="Calibri"/>
        <scheme val="minor"/>
      </rPr>
      <t xml:space="preserve"> </t>
    </r>
    <r>
      <rPr>
        <sz val="12"/>
        <color theme="1"/>
        <rFont val="Calibri"/>
        <scheme val="minor"/>
      </rPr>
      <t xml:space="preserve">el monto del acervo, inclusive los gananciales, que se valúan conforme lo establecen los artículos 22 y siguientes de la presente Ley. Procesos sin acervo hereditario:</t>
    </r>
  </si>
  <si>
    <r>
      <t xml:space="preserve">mínimo </t>
    </r>
    <r>
      <rPr>
        <b/>
        <sz val="12"/>
        <color theme="1"/>
        <rFont val="Calibri"/>
        <scheme val="minor"/>
      </rPr>
      <t xml:space="preserve">10 UMA </t>
    </r>
  </si>
  <si>
    <r>
      <t xml:space="preserve">ARTÍCULO 67 Y 68: MEDIACIÓN</t>
    </r>
    <r>
      <rPr>
        <sz val="12"/>
        <color theme="1"/>
        <rFont val="Calibri"/>
        <scheme val="minor"/>
      </rPr>
      <t xml:space="preserve">: </t>
    </r>
  </si>
  <si>
    <t xml:space="preserve">Con acuerdo: 15% del monto acordado si tiene contenido económico y</t>
  </si>
  <si>
    <r>
      <t xml:space="preserve">5 UMA </t>
    </r>
    <r>
      <rPr>
        <sz val="12"/>
        <color theme="1"/>
        <rFont val="Calibri"/>
        <scheme val="minor"/>
      </rPr>
      <t xml:space="preserve">en aquellos procesos sin contenido económico.</t>
    </r>
  </si>
  <si>
    <r>
      <rPr>
        <sz val="12"/>
        <color theme="1"/>
        <rFont val="Calibri"/>
        <scheme val="minor"/>
      </rPr>
      <t xml:space="preserve">Sin acuerdo: mínimo</t>
    </r>
    <r>
      <rPr>
        <b/>
        <sz val="12"/>
        <color theme="1"/>
        <rFont val="Calibri"/>
        <scheme val="minor"/>
      </rPr>
      <t xml:space="preserve"> 2 UMA</t>
    </r>
  </si>
  <si>
    <t xml:space="preserve">Honorarios de Mediadores por audiencias </t>
  </si>
  <si>
    <t xml:space="preserve">1,5 UMA </t>
  </si>
  <si>
    <t xml:space="preserve">PROCESO DE FAMILIA: ARTÍCULO 71:</t>
  </si>
  <si>
    <t xml:space="preserve">1) Acciones derivadas del matrimonio:</t>
  </si>
  <si>
    <t xml:space="preserve">a) Declaración de divorcio unilateral</t>
  </si>
  <si>
    <t xml:space="preserve">b) Declaración de divorcio bilateral</t>
  </si>
  <si>
    <t xml:space="preserve">c) Nulidad de matrimonio</t>
  </si>
  <si>
    <t xml:space="preserve">30 UMA</t>
  </si>
  <si>
    <t xml:space="preserve">2) Acciones de determinación de la filiación</t>
  </si>
  <si>
    <t xml:space="preserve">3) Procesos de adopciones:</t>
  </si>
  <si>
    <t xml:space="preserve">a) Declaración estado adoptabilidad</t>
  </si>
  <si>
    <t xml:space="preserve">b) Adopción</t>
  </si>
  <si>
    <t xml:space="preserve">c) Adopción de integración</t>
  </si>
  <si>
    <t xml:space="preserve">4) Acciones derivadas de responsabilidad parental:</t>
  </si>
  <si>
    <t xml:space="preserve">a) Suspensión, pérdida y rehabilitación de la responsabilidad parental</t>
  </si>
  <si>
    <t xml:space="preserve">20 UMA</t>
  </si>
  <si>
    <t xml:space="preserve">b) Cuidado personal y régimen de comunicación</t>
  </si>
  <si>
    <t xml:space="preserve">5) Autorización para contraer matrimonio, salir del país, comparecer en juicio y realizar actos jurídicos</t>
  </si>
  <si>
    <t xml:space="preserve">5 UMA </t>
  </si>
  <si>
    <t xml:space="preserve">6) Acciones en materia de restitución internacional de niños niñas y adolescentes:</t>
  </si>
  <si>
    <t xml:space="preserve">a) Restitución</t>
  </si>
  <si>
    <t xml:space="preserve">b) Medidas de protección</t>
  </si>
  <si>
    <t xml:space="preserve">c) Régimen de comunicación o contacto internacional</t>
  </si>
  <si>
    <r>
      <t xml:space="preserve">7) </t>
    </r>
    <r>
      <rPr>
        <b/>
        <sz val="12"/>
        <color theme="1"/>
        <rFont val="Calibri"/>
        <scheme val="minor"/>
      </rPr>
      <t xml:space="preserve">Determinación de la capacidad jurídica de las personas:</t>
    </r>
  </si>
  <si>
    <t xml:space="preserve">a) Proceso de restricción de capacidad y declaración de incapacidad</t>
  </si>
  <si>
    <t xml:space="preserve">b) Inhabilitación- designación curador</t>
  </si>
  <si>
    <t xml:space="preserve">c) Rehabilitación de la capacidad jurídica de las personas</t>
  </si>
  <si>
    <t xml:space="preserve">d) Acciones de inhabilitación por prodigalidad</t>
  </si>
  <si>
    <t xml:space="preserve">e) Solicitud apoyo a personas con discapacidad</t>
  </si>
  <si>
    <t xml:space="preserve">f) Autorización para disponer, gravar y adquirir bienes de incapaces</t>
  </si>
  <si>
    <t xml:space="preserve">8) Planteos especiales:</t>
  </si>
  <si>
    <t xml:space="preserve">a) Satisfacción inmediata de pretensión</t>
  </si>
  <si>
    <t xml:space="preserve">10 UMA</t>
  </si>
  <si>
    <t xml:space="preserve">b) Proceso de violencia familiar cuando sea contradictorio</t>
  </si>
  <si>
    <r>
      <t xml:space="preserve">ARTÍCULO 72: PROCESO PENAL</t>
    </r>
    <r>
      <rPr>
        <sz val="12"/>
        <color theme="1"/>
        <rFont val="Calibri"/>
        <scheme val="minor"/>
      </rPr>
      <t>:</t>
    </r>
  </si>
  <si>
    <t xml:space="preserve">1) Ampliación del objeto de la IPP:</t>
  </si>
  <si>
    <t xml:space="preserve">2 UMA</t>
  </si>
  <si>
    <t xml:space="preserve">2) Anticipo de prueba:</t>
  </si>
  <si>
    <t xml:space="preserve">3) Conciliación en delitos de acción privada o pública</t>
  </si>
  <si>
    <t xml:space="preserve">4 UMA </t>
  </si>
  <si>
    <t xml:space="preserve">4) Contravenciones y faltas administrativas</t>
  </si>
  <si>
    <t xml:space="preserve">2 UMA </t>
  </si>
  <si>
    <t xml:space="preserve">5) Control de detención y formalización de IPP</t>
  </si>
  <si>
    <t xml:space="preserve">6) Control de acusación</t>
  </si>
  <si>
    <t xml:space="preserve">4 UMA</t>
  </si>
  <si>
    <t xml:space="preserve">7) Control judicial anterior a la formalización de IPP</t>
  </si>
  <si>
    <t xml:space="preserve">8) Debate del juicio oral y determinación de la pena</t>
  </si>
  <si>
    <t xml:space="preserve">9) Habeas Corpus</t>
  </si>
  <si>
    <t xml:space="preserve">10) Impugnación extraordinaria revisión de sentencia condenatoria</t>
  </si>
  <si>
    <t xml:space="preserve">11) Impugnación extraordinaria casación</t>
  </si>
  <si>
    <t xml:space="preserve">12) Impugnación extraordinaria inconstitucionalidad</t>
  </si>
  <si>
    <t xml:space="preserve">13) Impugnación ordinaria apelación</t>
  </si>
  <si>
    <t xml:space="preserve">14) Juicio abreviado</t>
  </si>
  <si>
    <t xml:space="preserve">15) Modificación de medida cautelar</t>
  </si>
  <si>
    <t xml:space="preserve">16) Ofrecimiento de prueba en delitos de acción privada</t>
  </si>
  <si>
    <t xml:space="preserve">17) Presentación de denuncia penal con firma letrada</t>
  </si>
  <si>
    <t xml:space="preserve">6 UMA</t>
  </si>
  <si>
    <t xml:space="preserve">18) Presentación de inimputabilidad</t>
  </si>
  <si>
    <t xml:space="preserve">6 UMA </t>
  </si>
  <si>
    <t xml:space="preserve">19) Procedencia de diligencias propuestas</t>
  </si>
  <si>
    <t xml:space="preserve">20) Prorroga plazo IPP</t>
  </si>
  <si>
    <t xml:space="preserve">21) Rebeldía</t>
  </si>
  <si>
    <t xml:space="preserve">22) Rechazo de la querella</t>
  </si>
  <si>
    <t xml:space="preserve">23) Recusación</t>
  </si>
  <si>
    <t xml:space="preserve">24) Reducción plazo IPP</t>
  </si>
  <si>
    <t xml:space="preserve">25) Renovación de medida cautelar</t>
  </si>
  <si>
    <t xml:space="preserve">26) Requerimiento de medidas de coerción y cautelares</t>
  </si>
  <si>
    <t xml:space="preserve">27) Reserva de legajo de investigación</t>
  </si>
  <si>
    <t xml:space="preserve">28) Revisión de ejecución</t>
  </si>
  <si>
    <t xml:space="preserve">29) Revisión de medida cautelar</t>
  </si>
  <si>
    <t xml:space="preserve">30) Revocación condena condicional</t>
  </si>
  <si>
    <t xml:space="preserve">31) Revocación de la libertad condicional</t>
  </si>
  <si>
    <t xml:space="preserve">32) Revocación de la suspensión de juicio a prueba</t>
  </si>
  <si>
    <t xml:space="preserve">33) Revocación de medida cautelar</t>
  </si>
  <si>
    <t xml:space="preserve">34) Revocatoria decisiones fuera de audiencia</t>
  </si>
  <si>
    <t xml:space="preserve">35) Saneamiento o nulidad</t>
  </si>
  <si>
    <t xml:space="preserve">36) Sobreseimiento</t>
  </si>
  <si>
    <t xml:space="preserve">37) Solicitud de prisión domiciliaria</t>
  </si>
  <si>
    <t xml:space="preserve">8 UMA </t>
  </si>
  <si>
    <t xml:space="preserve">38) Suspensión del juicio a prueba</t>
  </si>
  <si>
    <t xml:space="preserve">39) Tramites de ejecución</t>
  </si>
  <si>
    <t xml:space="preserve">40) Unificación de penas</t>
  </si>
  <si>
    <t xml:space="preserve">41) Unilateral de prórroga de la investigación previa a la formalización IPP</t>
  </si>
  <si>
    <t xml:space="preserve">42) Unilateral para apertura y examen de secuestro</t>
  </si>
  <si>
    <t xml:space="preserve">ARTÍCULO 73: TRÁMITES ANTE EL REGISTRO PÚBLICO:</t>
  </si>
  <si>
    <t xml:space="preserve">1) Consulta de homonimia</t>
  </si>
  <si>
    <t xml:space="preserve">1 UMA</t>
  </si>
  <si>
    <t xml:space="preserve">2) Inscripción de sociedad constituida en el extranjero</t>
  </si>
  <si>
    <t xml:space="preserve">3) Inscripción de una Sociedad, constitución de personas jurídicas en general</t>
  </si>
  <si>
    <t xml:space="preserve">4)Trámite de inscripción ante Inspección de Personería Jurídica</t>
  </si>
  <si>
    <t xml:space="preserve">8 UMA</t>
  </si>
  <si>
    <t xml:space="preserve">5) Transferencia de fondo de comercio</t>
  </si>
  <si>
    <t xml:space="preserve">6) Inscripción de directorio S.A., inscripción de gerencia S.R.L., inscripción de administrador S.A.S./extranjera/ut</t>
  </si>
  <si>
    <t xml:space="preserve">7) Aumento de capital en cualquier tipo de sociedades</t>
  </si>
  <si>
    <t xml:space="preserve">8) Cancelación por cambio de jurisdicción a otra provincia, cambio de jurisdicción a la provincia de San Juan, inscripción de sucursal en San Juan</t>
  </si>
  <si>
    <t xml:space="preserve">9) Modificaciones de contrato. Cesión de cuotas S.R.L.</t>
  </si>
  <si>
    <t xml:space="preserve">10) Modificaciones de contrato. Incorporación de herederos en S.R.L.</t>
  </si>
  <si>
    <t xml:space="preserve">11) Prórroga, reconducción</t>
  </si>
  <si>
    <t xml:space="preserve">12) Solicitud de copias, de certificados, cambio de domicilio, sede social, autorización sistema contable computarizado, inscripción de poder</t>
  </si>
  <si>
    <t xml:space="preserve">3 UMA</t>
  </si>
  <si>
    <t xml:space="preserve">13) Escisión, fusión, liquidación, subsanación, transformación</t>
  </si>
  <si>
    <t xml:space="preserve">14) Rúbrica de libros de comercio</t>
  </si>
  <si>
    <t xml:space="preserve">ARTÍCULO 74: ACTUACIONES ADMINISTRTIVAS:</t>
  </si>
  <si>
    <t xml:space="preserve">A) Si la cuestión no es susceptible de apreciación pecuniaria: conforme pautas del artículo 83</t>
  </si>
  <si>
    <t xml:space="preserve">entre 3 UMA </t>
  </si>
  <si>
    <r>
      <t xml:space="preserve">y </t>
    </r>
    <r>
      <rPr>
        <b/>
        <sz val="12"/>
        <color theme="1"/>
        <rFont val="Calibri"/>
        <scheme val="minor"/>
      </rPr>
      <t xml:space="preserve">15 UMA</t>
    </r>
  </si>
  <si>
    <t xml:space="preserve">B) Si la cuestión es susceptible de apreciación pecuniaria:</t>
  </si>
  <si>
    <t xml:space="preserve"> 15% del monto liquidado</t>
  </si>
  <si>
    <r>
      <t xml:space="preserve">ARTÍCULO 75: ACTUACIÓN ANTE COMISIONES MÉDICAS</t>
    </r>
    <r>
      <rPr>
        <sz val="12"/>
        <color theme="1"/>
        <rFont val="Calibri"/>
        <scheme val="minor"/>
      </rPr>
      <t>:</t>
    </r>
  </si>
  <si>
    <t xml:space="preserve">1) Si la cuestión no es susceptible de apreciación pecuniaria y se reconoce total o parcialmente la pretensión reclamada por el damnificado en el procedimiento ante las Comisiones Médicas, de</t>
  </si>
  <si>
    <t xml:space="preserve">5 UMA</t>
  </si>
  <si>
    <r>
      <t xml:space="preserve"> a </t>
    </r>
    <r>
      <rPr>
        <b/>
        <sz val="12"/>
        <color theme="1"/>
        <rFont val="Calibri"/>
        <scheme val="minor"/>
      </rPr>
      <t xml:space="preserve">10 UMA</t>
    </r>
    <r>
      <rPr>
        <sz val="12"/>
        <color theme="1"/>
        <rFont val="Calibri"/>
        <scheme val="minor"/>
      </rPr>
      <t xml:space="preserve">, según las pautas establecidas en el artículo 83.</t>
    </r>
  </si>
  <si>
    <t xml:space="preserve">2) Si la cuestión es susceptible de apreciación pecuniaria,</t>
  </si>
  <si>
    <t xml:space="preserve">el catorce por ciento (14 %)    del total liquidado.</t>
  </si>
  <si>
    <t xml:space="preserve">EL PAGO DEBE CANCELARSE DENTRO DEL LOS 10 DÍAS DE CONCLUIDA LA ACTUACIÓN ADMINISTRATIVA O DE HOMOLOGADO ACUERDO</t>
  </si>
  <si>
    <t xml:space="preserve">ARTÍCULO 76: ACTUACIONES EXTRAJUDICIALES:</t>
  </si>
  <si>
    <t xml:space="preserve">1)Consultas verbales dentro de horario de atención</t>
  </si>
  <si>
    <t xml:space="preserve">0, 5 UMA</t>
  </si>
  <si>
    <t xml:space="preserve">2) Consultas verbales fuera de horario de atención</t>
  </si>
  <si>
    <t xml:space="preserve">3) Consultas con informe</t>
  </si>
  <si>
    <t xml:space="preserve">4) Redacción de cartas documento o telegramas laborales</t>
  </si>
  <si>
    <t xml:space="preserve">5) Estudio o información de actuaciones judiciales, administrativos o ambas</t>
  </si>
  <si>
    <t xml:space="preserve">3 UMA </t>
  </si>
  <si>
    <t xml:space="preserve">6) Asistencia y asesoramiento del cliente en la realización de actos jurídicos</t>
  </si>
  <si>
    <t xml:space="preserve">7) Redacción de contratos de locación: del uno al cinco por ciento (1 al 5 %) del valor del contrato. El arancel no debe ser inferior a</t>
  </si>
  <si>
    <t xml:space="preserve">8) Redacción de boleto de compra venta: del uno al cinco por ciento (1 al 5 %) del valor del mismo. El arancel no debe ser inferior a</t>
  </si>
  <si>
    <t xml:space="preserve">9) Redacción de contratos o estatutos de sociedades comerciales, asociaciones, fundaciones y constitución de personas jurídicas en general: del uno al tres por ciento (1 al 3 %) del capital social. El arancel no debe ser inferior a</t>
  </si>
  <si>
    <t xml:space="preserve">10) Redacción de otros contratos: </t>
  </si>
  <si>
    <t xml:space="preserve">del uno al cinco por ciento (1 al 5 %) del valor de los mismos.</t>
  </si>
  <si>
    <t xml:space="preserve">11) Arreglos extrajudiciales: como mínimo, el cincuenta por ciento (50 %) de las escalas fijadas para los acuerdos judiciales.</t>
  </si>
  <si>
    <t xml:space="preserve">12) Asistencia a una audiencia de mediación o conciliación:</t>
  </si>
  <si>
    <t xml:space="preserve">13) Redacción de testamentos: uno por ciento (1 %) del valor de los bienes.</t>
  </si>
  <si>
    <t xml:space="preserve">14) División de bienes comunes: del diez al quince por ciento (10 al 15 %) del valor de la cuota parte que corresponda al asistido profesionalmente.</t>
  </si>
  <si>
    <t xml:space="preserve">15) Trámites ante la Inspección General de Persona Jurídica: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</si>
</sst>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&quot;$&quot;\ #,##0.00;[Red]\-&quot;$&quot;\ #,##0.00"/>
  </numFmts>
  <fonts count="4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2.000000"/>
      <color theme="1"/>
      <name val="Calibri"/>
      <scheme val="minor"/>
    </font>
    <font>
      <sz val="12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0"/>
        <bgColor theme="2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9">
    <xf fontId="0" fillId="0" borderId="0" numFmtId="0" xfId="0"/>
    <xf fontId="0" fillId="0" borderId="0" numFmtId="0" xfId="0" applyAlignment="1">
      <alignment wrapText="1"/>
    </xf>
    <xf fontId="1" fillId="0" borderId="1" numFmtId="0" xfId="0" applyFont="1" applyBorder="1" applyAlignment="1">
      <alignment horizontal="center" wrapText="1"/>
    </xf>
    <xf fontId="2" fillId="2" borderId="0" numFmtId="0" xfId="0" applyFont="1" applyFill="1" applyAlignment="1">
      <alignment horizontal="center" vertical="center"/>
    </xf>
    <xf fontId="1" fillId="0" borderId="0" numFmtId="0" xfId="0" applyFont="1" applyAlignment="1">
      <alignment horizontal="right" vertical="center" wrapText="1"/>
    </xf>
    <xf fontId="1" fillId="0" borderId="0" numFmtId="14" xfId="0" applyNumberFormat="1" applyFont="1" applyAlignment="1">
      <alignment horizontal="center" vertical="center" wrapText="1"/>
    </xf>
    <xf fontId="1" fillId="0" borderId="2" numFmtId="4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right" wrapText="1"/>
    </xf>
    <xf fontId="1" fillId="0" borderId="0" numFmtId="160" xfId="0" applyNumberFormat="1" applyFont="1" applyAlignment="1">
      <alignment horizontal="center" wrapText="1"/>
    </xf>
    <xf fontId="0" fillId="0" borderId="0" numFmtId="0" xfId="0" applyAlignment="1">
      <alignment horizontal="left" vertical="center" wrapText="1"/>
    </xf>
    <xf fontId="0" fillId="0" borderId="3" numFmtId="0" xfId="0" applyBorder="1" applyAlignment="1">
      <alignment horizontal="left" vertical="center" wrapText="1"/>
    </xf>
    <xf fontId="0" fillId="0" borderId="0" numFmtId="4" xfId="0" applyNumberFormat="1" applyAlignment="1">
      <alignment wrapText="1"/>
    </xf>
    <xf fontId="2" fillId="3" borderId="4" numFmtId="0" xfId="0" applyFont="1" applyFill="1" applyBorder="1" applyAlignment="1">
      <alignment horizontal="left" vertical="center" wrapText="1"/>
    </xf>
    <xf fontId="2" fillId="3" borderId="5" numFmtId="0" xfId="0" applyFont="1" applyFill="1" applyBorder="1" applyAlignment="1">
      <alignment horizontal="left" vertical="center" wrapText="1"/>
    </xf>
    <xf fontId="2" fillId="3" borderId="6" numFmtId="0" xfId="0" applyFont="1" applyFill="1" applyBorder="1" applyAlignment="1">
      <alignment horizontal="left" vertical="center" wrapText="1"/>
    </xf>
    <xf fontId="3" fillId="0" borderId="4" numFmtId="0" xfId="0" applyFont="1" applyBorder="1" applyAlignment="1">
      <alignment vertical="center" wrapText="1"/>
    </xf>
    <xf fontId="3" fillId="0" borderId="5" numFmtId="0" xfId="0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1" fillId="0" borderId="8" numFmtId="160" xfId="0" applyNumberFormat="1" applyFont="1" applyBorder="1" applyAlignment="1">
      <alignment horizontal="center" wrapText="1"/>
    </xf>
    <xf fontId="2" fillId="3" borderId="9" numFmtId="0" xfId="0" applyFont="1" applyFill="1" applyBorder="1" applyAlignment="1">
      <alignment horizontal="left" vertical="center" wrapText="1"/>
    </xf>
    <xf fontId="2" fillId="3" borderId="0" numFmtId="0" xfId="0" applyFont="1" applyFill="1" applyAlignment="1">
      <alignment horizontal="left" vertical="center" wrapText="1"/>
    </xf>
    <xf fontId="2" fillId="3" borderId="10" numFmtId="0" xfId="0" applyFont="1" applyFill="1" applyBorder="1" applyAlignment="1">
      <alignment horizontal="left" vertical="center" wrapText="1"/>
    </xf>
    <xf fontId="2" fillId="0" borderId="4" numFmtId="0" xfId="0" applyFont="1" applyBorder="1" applyAlignment="1">
      <alignment vertical="center" wrapText="1"/>
    </xf>
    <xf fontId="2" fillId="0" borderId="9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center" vertical="center" wrapText="1"/>
    </xf>
    <xf fontId="1" fillId="0" borderId="10" numFmtId="160" xfId="0" applyNumberFormat="1" applyFont="1" applyBorder="1" applyAlignment="1">
      <alignment horizontal="center" wrapText="1"/>
    </xf>
    <xf fontId="2" fillId="0" borderId="9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2" fillId="0" borderId="11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vertical="center" wrapText="1"/>
    </xf>
    <xf fontId="1" fillId="0" borderId="8" numFmtId="160" xfId="0" applyNumberFormat="1" applyFont="1" applyBorder="1" applyAlignment="1">
      <alignment horizontal="center" vertical="center" wrapText="1"/>
    </xf>
    <xf fontId="2" fillId="0" borderId="5" numFmtId="0" xfId="0" applyFont="1" applyBorder="1" applyAlignment="1">
      <alignment vertical="center" wrapText="1"/>
    </xf>
    <xf fontId="1" fillId="0" borderId="6" numFmtId="0" xfId="0" applyFont="1" applyBorder="1" applyAlignment="1">
      <alignment horizontal="center" wrapText="1"/>
    </xf>
    <xf fontId="2" fillId="0" borderId="3" numFmtId="0" xfId="0" applyFont="1" applyBorder="1" applyAlignment="1">
      <alignment vertical="center" wrapText="1"/>
    </xf>
    <xf fontId="1" fillId="0" borderId="8" numFmtId="0" xfId="0" applyFont="1" applyBorder="1" applyAlignment="1">
      <alignment horizontal="center" wrapText="1"/>
    </xf>
    <xf fontId="3" fillId="0" borderId="4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left" vertical="center" wrapText="1"/>
    </xf>
    <xf fontId="2" fillId="0" borderId="0" numFmtId="0" xfId="0" applyFont="1" applyAlignment="1">
      <alignment horizontal="center" vertical="center" wrapText="1"/>
    </xf>
    <xf fontId="0" fillId="0" borderId="7" numFmtId="0" xfId="0" applyBorder="1" applyAlignment="1">
      <alignment vertical="top" wrapText="1"/>
    </xf>
    <xf fontId="0" fillId="0" borderId="3" numFmtId="0" xfId="0" applyBorder="1" applyAlignment="1">
      <alignment wrapText="1"/>
    </xf>
    <xf fontId="3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vertical="center" wrapText="1"/>
    </xf>
    <xf fontId="2" fillId="3" borderId="12" numFmtId="0" xfId="0" applyFont="1" applyFill="1" applyBorder="1" applyAlignment="1">
      <alignment horizontal="left" vertical="center" wrapText="1"/>
    </xf>
    <xf fontId="2" fillId="3" borderId="13" numFmtId="0" xfId="0" applyFont="1" applyFill="1" applyBorder="1" applyAlignment="1">
      <alignment horizontal="left" vertical="center" wrapText="1"/>
    </xf>
    <xf fontId="2" fillId="3" borderId="14" numFmtId="0" xfId="0" applyFont="1" applyFill="1" applyBorder="1" applyAlignment="1">
      <alignment horizontal="left" vertical="center" wrapText="1"/>
    </xf>
    <xf fontId="3" fillId="0" borderId="7" numFmtId="0" xfId="0" applyFont="1" applyBorder="1" applyAlignment="1">
      <alignment horizontal="left" vertical="center" wrapText="1"/>
    </xf>
    <xf fontId="2" fillId="0" borderId="3" numFmtId="0" xfId="0" applyFont="1" applyBorder="1" applyAlignment="1">
      <alignment horizontal="center" vertical="center" wrapText="1"/>
    </xf>
    <xf fontId="3" fillId="0" borderId="15" numFmtId="0" xfId="0" applyFont="1" applyBorder="1" applyAlignment="1">
      <alignment horizontal="left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3" fillId="0" borderId="17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1" fillId="0" borderId="18" numFmtId="160" xfId="0" applyNumberFormat="1" applyFont="1" applyBorder="1" applyAlignment="1">
      <alignment horizontal="center" vertical="center" wrapText="1"/>
    </xf>
    <xf fontId="3" fillId="0" borderId="19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horizontal="center" vertical="center" wrapText="1"/>
    </xf>
    <xf fontId="1" fillId="0" borderId="20" numFmtId="160" xfId="0" applyNumberFormat="1" applyFont="1" applyBorder="1" applyAlignment="1">
      <alignment horizontal="center" vertical="center" wrapText="1"/>
    </xf>
    <xf fontId="3" fillId="0" borderId="15" numFmtId="0" xfId="0" applyFont="1" applyBorder="1" applyAlignment="1">
      <alignment vertical="center" wrapText="1"/>
    </xf>
    <xf fontId="2" fillId="0" borderId="12" numFmtId="0" xfId="0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wrapText="1"/>
    </xf>
    <xf fontId="3" fillId="0" borderId="12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left" vertical="center" wrapText="1"/>
    </xf>
    <xf fontId="2" fillId="0" borderId="13" numFmtId="0" xfId="0" applyFont="1" applyBorder="1" applyAlignment="1">
      <alignment horizontal="left" vertical="center" wrapText="1"/>
    </xf>
    <xf fontId="2" fillId="0" borderId="14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vertical="center" wrapText="1"/>
    </xf>
    <xf fontId="1" fillId="0" borderId="10" numFmtId="160" xfId="0" applyNumberFormat="1" applyFont="1" applyBorder="1" applyAlignment="1">
      <alignment horizontal="center" vertical="center" wrapText="1"/>
    </xf>
    <xf fontId="2" fillId="0" borderId="12" numFmtId="0" xfId="0" applyFont="1" applyBorder="1" applyAlignment="1">
      <alignment vertical="center" wrapText="1"/>
    </xf>
    <xf fontId="2" fillId="4" borderId="12" numFmtId="0" xfId="0" applyFont="1" applyFill="1" applyBorder="1" applyAlignment="1">
      <alignment horizontal="left" vertical="center" wrapText="1"/>
    </xf>
    <xf fontId="2" fillId="4" borderId="13" numFmtId="0" xfId="0" applyFont="1" applyFill="1" applyBorder="1" applyAlignment="1">
      <alignment horizontal="left" vertical="center" wrapText="1"/>
    </xf>
    <xf fontId="2" fillId="4" borderId="14" numFmtId="0" xfId="0" applyFont="1" applyFill="1" applyBorder="1" applyAlignment="1">
      <alignment horizontal="left" vertical="center" wrapText="1"/>
    </xf>
    <xf fontId="1" fillId="0" borderId="6" numFmtId="160" xfId="0" applyNumberFormat="1" applyFont="1" applyBorder="1" applyAlignment="1">
      <alignment horizontal="center" wrapText="1"/>
    </xf>
    <xf fontId="3" fillId="0" borderId="12" numFmtId="0" xfId="0" applyFont="1" applyBorder="1" applyAlignment="1">
      <alignment horizontal="left" vertical="center" wrapText="1"/>
    </xf>
    <xf fontId="3" fillId="0" borderId="13" numFmtId="0" xfId="0" applyFont="1" applyBorder="1" applyAlignment="1">
      <alignment horizontal="left" vertical="center" wrapText="1"/>
    </xf>
    <xf fontId="3" fillId="0" borderId="14" numFmtId="0" xfId="0" applyFont="1" applyBorder="1" applyAlignment="1">
      <alignment horizontal="left" vertical="center" wrapText="1"/>
    </xf>
    <xf fontId="0" fillId="0" borderId="0" numFmtId="0" xfId="0" applyAlignment="1">
      <alignment vertical="center" wrapText="1"/>
    </xf>
    <xf fontId="0" fillId="0" borderId="4" numFmtId="0" xfId="0" applyBorder="1" applyAlignment="1">
      <alignment horizontal="center" vertical="center" wrapText="1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3" fillId="0" borderId="0" numFmtId="0" xfId="0" applyFont="1" applyAlignment="1">
      <alignment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4" activeCellId="0" sqref="F4"/>
    </sheetView>
  </sheetViews>
  <sheetFormatPr baseColWidth="10" defaultRowHeight="14.25"/>
  <cols>
    <col customWidth="1" min="1" max="1" style="1" width="1.7109375"/>
    <col customWidth="1" min="2" max="2" style="1" width="40.5703125"/>
    <col customWidth="1" min="3" max="3" style="1" width="27"/>
    <col customWidth="1" min="4" max="4" style="2" width="14.7109375"/>
    <col min="5" max="16384" style="1" width="11.42578125"/>
  </cols>
  <sheetData>
    <row r="1" ht="44.25" customHeight="1">
      <c r="B1" s="3" t="s">
        <v>0</v>
      </c>
      <c r="C1" s="3"/>
      <c r="D1" s="3"/>
    </row>
    <row r="2" ht="30" customHeight="1">
      <c r="B2" s="4" t="s">
        <v>1</v>
      </c>
      <c r="C2" s="5">
        <v>46028</v>
      </c>
      <c r="D2" s="6">
        <v>67179.940000000002</v>
      </c>
    </row>
    <row r="3">
      <c r="B3" s="7"/>
      <c r="C3" s="7"/>
      <c r="D3" s="8"/>
    </row>
    <row r="4" ht="15.75" customHeight="1">
      <c r="B4" s="9" t="s">
        <v>2</v>
      </c>
      <c r="C4" s="9"/>
      <c r="D4" s="9"/>
    </row>
    <row r="5" ht="39.75" customHeight="1">
      <c r="B5" s="10"/>
      <c r="C5" s="10"/>
      <c r="D5" s="10"/>
      <c r="F5" s="11"/>
    </row>
    <row r="6" ht="27.75" customHeight="1">
      <c r="B6" s="12" t="s">
        <v>3</v>
      </c>
      <c r="C6" s="13"/>
      <c r="D6" s="14"/>
    </row>
    <row r="7" ht="51.75" customHeight="1">
      <c r="B7" s="15" t="s">
        <v>4</v>
      </c>
      <c r="C7" s="16" t="s">
        <v>5</v>
      </c>
      <c r="D7" s="17">
        <f>D2*7</f>
        <v>470259.58000000002</v>
      </c>
    </row>
    <row r="8" ht="16.5">
      <c r="B8" s="18"/>
      <c r="C8" s="19"/>
      <c r="D8" s="20"/>
    </row>
    <row r="9" ht="31.5" customHeight="1">
      <c r="B9" s="21" t="s">
        <v>6</v>
      </c>
      <c r="C9" s="22"/>
      <c r="D9" s="23"/>
    </row>
    <row r="10" ht="66">
      <c r="B10" s="24" t="s">
        <v>7</v>
      </c>
      <c r="C10" s="16" t="s">
        <v>8</v>
      </c>
      <c r="D10" s="17">
        <f>D2*5</f>
        <v>335899.70000000001</v>
      </c>
    </row>
    <row r="11" ht="78.75" customHeight="1">
      <c r="B11" s="25" t="s">
        <v>9</v>
      </c>
      <c r="C11" s="26"/>
      <c r="D11" s="27"/>
    </row>
    <row r="12" ht="15" customHeight="1">
      <c r="B12" s="28"/>
      <c r="C12" s="26"/>
      <c r="D12" s="27"/>
    </row>
    <row r="13" ht="15" customHeight="1">
      <c r="B13" s="28"/>
      <c r="C13" s="26"/>
      <c r="D13" s="27"/>
    </row>
    <row r="14" ht="15.75" customHeight="1">
      <c r="B14" s="29"/>
      <c r="C14" s="19"/>
      <c r="D14" s="20"/>
    </row>
    <row r="15" ht="35.25" customHeight="1">
      <c r="B15" s="25" t="s">
        <v>10</v>
      </c>
      <c r="C15" s="30"/>
      <c r="D15" s="31"/>
    </row>
    <row r="16" ht="73.5" customHeight="1">
      <c r="B16" s="15" t="s">
        <v>11</v>
      </c>
      <c r="C16" s="16" t="s">
        <v>12</v>
      </c>
      <c r="D16" s="17">
        <f>D2*3</f>
        <v>201539.82000000001</v>
      </c>
    </row>
    <row r="17" ht="59.25" customHeight="1">
      <c r="B17" s="32" t="s">
        <v>13</v>
      </c>
      <c r="C17" s="19" t="s">
        <v>14</v>
      </c>
      <c r="D17" s="33">
        <f>D2*1</f>
        <v>67179.940000000002</v>
      </c>
    </row>
    <row r="18" ht="31.5" customHeight="1">
      <c r="B18" s="21" t="s">
        <v>15</v>
      </c>
      <c r="C18" s="22"/>
      <c r="D18" s="23"/>
    </row>
    <row r="19" ht="49.5" customHeight="1">
      <c r="B19" s="15" t="s">
        <v>16</v>
      </c>
      <c r="C19" s="34"/>
      <c r="D19" s="35"/>
    </row>
    <row r="20" ht="81" customHeight="1">
      <c r="B20" s="32" t="s">
        <v>17</v>
      </c>
      <c r="C20" s="36"/>
      <c r="D20" s="37"/>
    </row>
    <row r="21" ht="40.5" customHeight="1">
      <c r="B21" s="21" t="s">
        <v>18</v>
      </c>
      <c r="C21" s="22"/>
      <c r="D21" s="23"/>
    </row>
    <row r="22" ht="31.5" customHeight="1">
      <c r="B22" s="38" t="s">
        <v>19</v>
      </c>
      <c r="C22" s="39" t="s">
        <v>20</v>
      </c>
      <c r="D22" s="17">
        <f>D2*20</f>
        <v>1343598.8</v>
      </c>
    </row>
    <row r="23" ht="16.5">
      <c r="B23" s="40" t="s">
        <v>21</v>
      </c>
      <c r="C23" s="41" t="s">
        <v>22</v>
      </c>
      <c r="D23" s="27">
        <f>D2*15</f>
        <v>1007699.1000000001</v>
      </c>
    </row>
    <row r="24" ht="15.75">
      <c r="B24" s="42"/>
      <c r="C24" s="43"/>
      <c r="D24" s="37"/>
    </row>
    <row r="25" ht="30.75" customHeight="1">
      <c r="B25" s="21" t="s">
        <v>23</v>
      </c>
      <c r="C25" s="22"/>
      <c r="D25" s="23"/>
    </row>
    <row r="26" ht="67.5" customHeight="1">
      <c r="B26" s="44" t="s">
        <v>24</v>
      </c>
      <c r="C26" s="45" t="s">
        <v>25</v>
      </c>
      <c r="D26" s="46">
        <f>D2*10</f>
        <v>671799.40000000002</v>
      </c>
    </row>
    <row r="27" ht="29.25" customHeight="1">
      <c r="B27" s="21" t="s">
        <v>26</v>
      </c>
      <c r="C27" s="22"/>
      <c r="D27" s="23"/>
    </row>
    <row r="28" ht="81" customHeight="1">
      <c r="B28" s="44" t="s">
        <v>27</v>
      </c>
      <c r="C28" s="45" t="s">
        <v>20</v>
      </c>
      <c r="D28" s="46">
        <f>D2*20</f>
        <v>1343598.8</v>
      </c>
    </row>
    <row r="29" ht="37.5" customHeight="1">
      <c r="B29" s="47" t="s">
        <v>28</v>
      </c>
      <c r="C29" s="48"/>
      <c r="D29" s="49"/>
    </row>
    <row r="30" ht="75" customHeight="1">
      <c r="B30" s="38" t="s">
        <v>29</v>
      </c>
      <c r="C30" s="39" t="s">
        <v>30</v>
      </c>
      <c r="D30" s="17">
        <f>D2*10</f>
        <v>671799.40000000002</v>
      </c>
    </row>
    <row r="31" ht="42.75" customHeight="1">
      <c r="B31" s="50"/>
      <c r="C31" s="51" t="s">
        <v>31</v>
      </c>
      <c r="D31" s="33">
        <f>D2*5</f>
        <v>335899.70000000001</v>
      </c>
    </row>
    <row r="32" ht="36" customHeight="1">
      <c r="B32" s="47" t="s">
        <v>32</v>
      </c>
      <c r="C32" s="48"/>
      <c r="D32" s="49"/>
    </row>
    <row r="33" ht="15" customHeight="1">
      <c r="B33" s="52" t="s">
        <v>33</v>
      </c>
      <c r="C33" s="53" t="s">
        <v>34</v>
      </c>
      <c r="D33" s="54">
        <f>D2*10</f>
        <v>671799.40000000002</v>
      </c>
    </row>
    <row r="34" ht="15" customHeight="1">
      <c r="B34" s="55"/>
      <c r="C34" s="56"/>
      <c r="D34" s="57"/>
    </row>
    <row r="35" ht="15.75" customHeight="1">
      <c r="B35" s="55"/>
      <c r="C35" s="56"/>
      <c r="D35" s="57"/>
    </row>
    <row r="36" ht="31.5" customHeight="1">
      <c r="B36" s="55"/>
      <c r="C36" s="56"/>
      <c r="D36" s="57"/>
    </row>
    <row r="37" ht="33.75" customHeight="1">
      <c r="B37" s="55"/>
      <c r="C37" s="56"/>
      <c r="D37" s="57"/>
    </row>
    <row r="38" ht="15" hidden="1" customHeight="1">
      <c r="B38" s="55"/>
      <c r="C38" s="56"/>
      <c r="D38" s="57"/>
    </row>
    <row r="39" ht="15" hidden="1" customHeight="1">
      <c r="B39" s="58"/>
      <c r="C39" s="59"/>
      <c r="D39" s="60"/>
    </row>
    <row r="40" ht="25.5" customHeight="1">
      <c r="B40" s="47" t="s">
        <v>35</v>
      </c>
      <c r="C40" s="48"/>
      <c r="D40" s="49"/>
    </row>
    <row r="41" ht="80.25" customHeight="1">
      <c r="B41" s="61" t="s">
        <v>36</v>
      </c>
      <c r="C41" s="39" t="s">
        <v>37</v>
      </c>
      <c r="D41" s="17">
        <f>D2*5</f>
        <v>335899.70000000001</v>
      </c>
    </row>
    <row r="42" ht="15" customHeight="1">
      <c r="B42" s="62" t="s">
        <v>38</v>
      </c>
      <c r="C42" s="45"/>
      <c r="D42" s="63">
        <f>D2*2</f>
        <v>134359.88</v>
      </c>
    </row>
    <row r="43" ht="23.25" customHeight="1">
      <c r="B43" s="64" t="s">
        <v>39</v>
      </c>
      <c r="C43" s="45" t="s">
        <v>40</v>
      </c>
      <c r="D43" s="46">
        <f>D2*1.5</f>
        <v>100769.91</v>
      </c>
    </row>
    <row r="44" ht="33.75" customHeight="1">
      <c r="B44" s="47" t="s">
        <v>41</v>
      </c>
      <c r="C44" s="48"/>
      <c r="D44" s="49"/>
    </row>
    <row r="45" ht="22.5" customHeight="1">
      <c r="B45" s="65" t="s">
        <v>42</v>
      </c>
      <c r="C45" s="66"/>
      <c r="D45" s="67"/>
    </row>
    <row r="46" ht="24" customHeight="1">
      <c r="B46" s="68" t="s">
        <v>43</v>
      </c>
      <c r="C46" s="41" t="s">
        <v>20</v>
      </c>
      <c r="D46" s="27">
        <f>D2*20</f>
        <v>1343598.8</v>
      </c>
    </row>
    <row r="47" ht="16.5">
      <c r="B47" s="68" t="s">
        <v>44</v>
      </c>
      <c r="C47" s="41" t="s">
        <v>20</v>
      </c>
      <c r="D47" s="27">
        <f>D2*20</f>
        <v>1343598.8</v>
      </c>
    </row>
    <row r="48" ht="31.5" customHeight="1">
      <c r="B48" s="68" t="s">
        <v>45</v>
      </c>
      <c r="C48" s="41" t="s">
        <v>46</v>
      </c>
      <c r="D48" s="69">
        <f>D2*30</f>
        <v>2015398.2000000002</v>
      </c>
    </row>
    <row r="49" ht="34.5" customHeight="1">
      <c r="B49" s="70" t="s">
        <v>47</v>
      </c>
      <c r="C49" s="45" t="s">
        <v>46</v>
      </c>
      <c r="D49" s="46">
        <f>D2*30</f>
        <v>2015398.2000000002</v>
      </c>
    </row>
    <row r="50" ht="27" customHeight="1">
      <c r="B50" s="71" t="s">
        <v>48</v>
      </c>
      <c r="C50" s="72"/>
      <c r="D50" s="73"/>
    </row>
    <row r="51" ht="16.5">
      <c r="B51" s="15" t="s">
        <v>49</v>
      </c>
      <c r="C51" s="39" t="s">
        <v>46</v>
      </c>
      <c r="D51" s="74">
        <f>D2*30</f>
        <v>2015398.2000000002</v>
      </c>
    </row>
    <row r="52" ht="16.5">
      <c r="B52" s="68" t="s">
        <v>50</v>
      </c>
      <c r="C52" s="41" t="s">
        <v>46</v>
      </c>
      <c r="D52" s="27">
        <f>D2*30</f>
        <v>2015398.2000000002</v>
      </c>
    </row>
    <row r="53" ht="32.25" customHeight="1">
      <c r="B53" s="32" t="s">
        <v>51</v>
      </c>
      <c r="C53" s="51" t="s">
        <v>20</v>
      </c>
      <c r="D53" s="33">
        <f>D2*20</f>
        <v>1343598.8</v>
      </c>
    </row>
    <row r="54" ht="42" customHeight="1">
      <c r="B54" s="71" t="s">
        <v>52</v>
      </c>
      <c r="C54" s="72"/>
      <c r="D54" s="73"/>
    </row>
    <row r="55" ht="31.5" customHeight="1">
      <c r="B55" s="15" t="s">
        <v>53</v>
      </c>
      <c r="C55" s="39" t="s">
        <v>54</v>
      </c>
      <c r="D55" s="17">
        <f>D2*20</f>
        <v>1343598.8</v>
      </c>
    </row>
    <row r="56" ht="9" customHeight="1">
      <c r="B56" s="40" t="s">
        <v>55</v>
      </c>
      <c r="C56" s="41" t="s">
        <v>25</v>
      </c>
      <c r="D56" s="69">
        <f>D2*10</f>
        <v>671799.40000000002</v>
      </c>
    </row>
    <row r="57" ht="0.75" customHeight="1">
      <c r="B57" s="40"/>
      <c r="C57" s="41"/>
      <c r="D57" s="69"/>
    </row>
    <row r="58" ht="47.25" customHeight="1">
      <c r="B58" s="40"/>
      <c r="C58" s="41"/>
      <c r="D58" s="69"/>
    </row>
    <row r="59" ht="39" customHeight="1">
      <c r="B59" s="70" t="s">
        <v>56</v>
      </c>
      <c r="C59" s="45" t="s">
        <v>57</v>
      </c>
      <c r="D59" s="46">
        <f>D2*5</f>
        <v>335899.70000000001</v>
      </c>
    </row>
    <row r="60" ht="26.25" customHeight="1">
      <c r="B60" s="65" t="s">
        <v>58</v>
      </c>
      <c r="C60" s="66"/>
      <c r="D60" s="67"/>
    </row>
    <row r="61" ht="21" customHeight="1">
      <c r="B61" s="15" t="s">
        <v>59</v>
      </c>
      <c r="C61" s="39" t="s">
        <v>20</v>
      </c>
      <c r="D61" s="17">
        <f>D2*20</f>
        <v>1343598.8</v>
      </c>
    </row>
    <row r="62" ht="16.5">
      <c r="B62" s="68" t="s">
        <v>60</v>
      </c>
      <c r="C62" s="41" t="s">
        <v>54</v>
      </c>
      <c r="D62" s="69">
        <f>D2*20</f>
        <v>1343598.8</v>
      </c>
    </row>
    <row r="63" ht="32.25" customHeight="1">
      <c r="B63" s="32" t="s">
        <v>61</v>
      </c>
      <c r="C63" s="51" t="s">
        <v>54</v>
      </c>
      <c r="D63" s="33">
        <f>D2*20</f>
        <v>1343598.8</v>
      </c>
    </row>
    <row r="64" ht="63" customHeight="1">
      <c r="B64" s="75" t="s">
        <v>62</v>
      </c>
      <c r="C64" s="76"/>
      <c r="D64" s="77"/>
    </row>
    <row r="65" ht="31.5">
      <c r="B65" s="15" t="s">
        <v>63</v>
      </c>
      <c r="C65" s="39" t="s">
        <v>20</v>
      </c>
      <c r="D65" s="17">
        <f>D2*20</f>
        <v>1343598.8</v>
      </c>
    </row>
    <row r="66" ht="78" customHeight="1">
      <c r="B66" s="68" t="s">
        <v>64</v>
      </c>
      <c r="C66" s="41" t="s">
        <v>25</v>
      </c>
      <c r="D66" s="27">
        <f>D2*10</f>
        <v>671799.40000000002</v>
      </c>
    </row>
    <row r="67" ht="47.25" customHeight="1">
      <c r="B67" s="68" t="s">
        <v>65</v>
      </c>
      <c r="C67" s="41" t="s">
        <v>20</v>
      </c>
      <c r="D67" s="69">
        <f>D2*20</f>
        <v>1343598.8</v>
      </c>
    </row>
    <row r="68" ht="31.5">
      <c r="B68" s="68" t="s">
        <v>66</v>
      </c>
      <c r="C68" s="41" t="s">
        <v>25</v>
      </c>
      <c r="D68" s="69">
        <f>D2*10</f>
        <v>671799.40000000002</v>
      </c>
    </row>
    <row r="69" ht="61.5" customHeight="1">
      <c r="B69" s="68" t="s">
        <v>67</v>
      </c>
      <c r="C69" s="41" t="s">
        <v>25</v>
      </c>
      <c r="D69" s="69">
        <f>D2*10</f>
        <v>671799.40000000002</v>
      </c>
    </row>
    <row r="70" ht="41.25" customHeight="1">
      <c r="B70" s="32" t="s">
        <v>68</v>
      </c>
      <c r="C70" s="51" t="s">
        <v>54</v>
      </c>
      <c r="D70" s="33">
        <f>D2*20</f>
        <v>1343598.8</v>
      </c>
    </row>
    <row r="71" ht="16.5">
      <c r="B71" s="65" t="s">
        <v>69</v>
      </c>
      <c r="C71" s="66"/>
      <c r="D71" s="67"/>
    </row>
    <row r="72" ht="33.75" customHeight="1">
      <c r="B72" s="15" t="s">
        <v>70</v>
      </c>
      <c r="C72" s="39" t="s">
        <v>71</v>
      </c>
      <c r="D72" s="74">
        <f>D2*10</f>
        <v>671799.40000000002</v>
      </c>
    </row>
    <row r="73" ht="42.75" customHeight="1">
      <c r="B73" s="32" t="s">
        <v>72</v>
      </c>
      <c r="C73" s="51" t="s">
        <v>71</v>
      </c>
      <c r="D73" s="20">
        <f>D2*10</f>
        <v>671799.40000000002</v>
      </c>
    </row>
    <row r="74" ht="16.5">
      <c r="B74" s="65" t="s">
        <v>73</v>
      </c>
      <c r="C74" s="66"/>
      <c r="D74" s="67"/>
    </row>
    <row r="75" ht="23.25" customHeight="1">
      <c r="B75" s="15" t="s">
        <v>74</v>
      </c>
      <c r="C75" s="39" t="s">
        <v>75</v>
      </c>
      <c r="D75" s="74">
        <f>D2*2</f>
        <v>134359.88</v>
      </c>
    </row>
    <row r="76" ht="15.75">
      <c r="B76" s="68" t="s">
        <v>76</v>
      </c>
      <c r="C76" s="41" t="s">
        <v>75</v>
      </c>
      <c r="D76" s="69">
        <f>D2*2</f>
        <v>134359.88</v>
      </c>
    </row>
    <row r="77" ht="31.5" customHeight="1">
      <c r="B77" s="68" t="s">
        <v>77</v>
      </c>
      <c r="C77" s="41" t="s">
        <v>78</v>
      </c>
      <c r="D77" s="27">
        <f>D2*4</f>
        <v>268719.76000000001</v>
      </c>
    </row>
    <row r="78" ht="31.5">
      <c r="B78" s="68" t="s">
        <v>79</v>
      </c>
      <c r="C78" s="41" t="s">
        <v>80</v>
      </c>
      <c r="D78" s="69">
        <f>D2*2</f>
        <v>134359.88</v>
      </c>
    </row>
    <row r="79" ht="31.5">
      <c r="B79" s="68" t="s">
        <v>81</v>
      </c>
      <c r="C79" s="41" t="s">
        <v>78</v>
      </c>
      <c r="D79" s="69">
        <f>D2*4</f>
        <v>268719.76000000001</v>
      </c>
    </row>
    <row r="80" ht="45.75" customHeight="1">
      <c r="B80" s="68" t="s">
        <v>82</v>
      </c>
      <c r="C80" s="41" t="s">
        <v>83</v>
      </c>
      <c r="D80" s="27">
        <f>D2*4</f>
        <v>268719.76000000001</v>
      </c>
    </row>
    <row r="81" ht="31.5">
      <c r="B81" s="68" t="s">
        <v>84</v>
      </c>
      <c r="C81" s="41" t="s">
        <v>80</v>
      </c>
      <c r="D81" s="69">
        <f>D2*2</f>
        <v>134359.88</v>
      </c>
    </row>
    <row r="82" ht="31.5">
      <c r="B82" s="68" t="s">
        <v>85</v>
      </c>
      <c r="C82" s="41" t="s">
        <v>71</v>
      </c>
      <c r="D82" s="69">
        <f>D2*10</f>
        <v>671799.40000000002</v>
      </c>
    </row>
    <row r="83" ht="15.75">
      <c r="B83" s="68" t="s">
        <v>86</v>
      </c>
      <c r="C83" s="41" t="s">
        <v>83</v>
      </c>
      <c r="D83" s="69">
        <f>D2*4</f>
        <v>268719.76000000001</v>
      </c>
    </row>
    <row r="84" ht="31.5">
      <c r="B84" s="68" t="s">
        <v>87</v>
      </c>
      <c r="C84" s="41" t="s">
        <v>71</v>
      </c>
      <c r="D84" s="69">
        <f>D2*10</f>
        <v>671799.40000000002</v>
      </c>
    </row>
    <row r="85" ht="27" customHeight="1">
      <c r="B85" s="68" t="s">
        <v>88</v>
      </c>
      <c r="C85" s="41" t="s">
        <v>25</v>
      </c>
      <c r="D85" s="69">
        <f>D2*10</f>
        <v>671799.40000000002</v>
      </c>
    </row>
    <row r="86" ht="31.5">
      <c r="B86" s="68" t="s">
        <v>89</v>
      </c>
      <c r="C86" s="41" t="s">
        <v>71</v>
      </c>
      <c r="D86" s="27">
        <f>D2*10</f>
        <v>671799.40000000002</v>
      </c>
    </row>
    <row r="87" ht="21.75" customHeight="1">
      <c r="B87" s="68" t="s">
        <v>90</v>
      </c>
      <c r="C87" s="41" t="s">
        <v>71</v>
      </c>
      <c r="D87" s="27">
        <f>D2*10</f>
        <v>671799.40000000002</v>
      </c>
    </row>
    <row r="88" ht="15.75">
      <c r="B88" s="68" t="s">
        <v>91</v>
      </c>
      <c r="C88" s="41" t="s">
        <v>25</v>
      </c>
      <c r="D88" s="69">
        <f>D2*10</f>
        <v>671799.40000000002</v>
      </c>
    </row>
    <row r="89" ht="15.75">
      <c r="B89" s="68" t="s">
        <v>92</v>
      </c>
      <c r="C89" s="41" t="s">
        <v>78</v>
      </c>
      <c r="D89" s="27">
        <f>D2*4</f>
        <v>268719.76000000001</v>
      </c>
    </row>
    <row r="90" ht="31.5">
      <c r="B90" s="68" t="s">
        <v>93</v>
      </c>
      <c r="C90" s="41" t="s">
        <v>83</v>
      </c>
      <c r="D90" s="69">
        <f>D2*4</f>
        <v>268719.76000000001</v>
      </c>
    </row>
    <row r="91" ht="31.5">
      <c r="B91" s="68" t="s">
        <v>94</v>
      </c>
      <c r="C91" s="41" t="s">
        <v>95</v>
      </c>
      <c r="D91" s="69">
        <f>D2*6</f>
        <v>403079.64000000001</v>
      </c>
    </row>
    <row r="92" ht="15.75">
      <c r="B92" s="68" t="s">
        <v>96</v>
      </c>
      <c r="C92" s="41" t="s">
        <v>97</v>
      </c>
      <c r="D92" s="27">
        <f>D2*6</f>
        <v>403079.64000000001</v>
      </c>
    </row>
    <row r="93" s="78" customFormat="1" ht="25.5" customHeight="1">
      <c r="B93" s="68" t="s">
        <v>98</v>
      </c>
      <c r="C93" s="41" t="s">
        <v>83</v>
      </c>
      <c r="D93" s="27">
        <f>D2*4</f>
        <v>268719.76000000001</v>
      </c>
    </row>
    <row r="94" ht="15.75">
      <c r="B94" s="68" t="s">
        <v>99</v>
      </c>
      <c r="C94" s="41" t="s">
        <v>78</v>
      </c>
      <c r="D94" s="69">
        <f>D2*4</f>
        <v>268719.76000000001</v>
      </c>
    </row>
    <row r="95" ht="23.25" customHeight="1">
      <c r="B95" s="68" t="s">
        <v>100</v>
      </c>
      <c r="C95" s="41" t="s">
        <v>75</v>
      </c>
      <c r="D95" s="27">
        <f>D2*2</f>
        <v>134359.88</v>
      </c>
    </row>
    <row r="96" ht="15.75">
      <c r="B96" s="68" t="s">
        <v>101</v>
      </c>
      <c r="C96" s="41" t="s">
        <v>80</v>
      </c>
      <c r="D96" s="27">
        <f>D2*2</f>
        <v>134359.88</v>
      </c>
    </row>
    <row r="97" ht="15.75">
      <c r="B97" s="68" t="s">
        <v>102</v>
      </c>
      <c r="C97" s="41" t="s">
        <v>80</v>
      </c>
      <c r="D97" s="27">
        <f>D2*2</f>
        <v>134359.88</v>
      </c>
    </row>
    <row r="98" ht="15.75">
      <c r="B98" s="68" t="s">
        <v>103</v>
      </c>
      <c r="C98" s="41" t="s">
        <v>78</v>
      </c>
      <c r="D98" s="27">
        <f>D2*4</f>
        <v>268719.76000000001</v>
      </c>
    </row>
    <row r="99" ht="15.75">
      <c r="B99" s="68" t="s">
        <v>104</v>
      </c>
      <c r="C99" s="41" t="s">
        <v>83</v>
      </c>
      <c r="D99" s="27">
        <f>D2*4</f>
        <v>268719.76000000001</v>
      </c>
    </row>
    <row r="100" ht="31.5">
      <c r="B100" s="68" t="s">
        <v>105</v>
      </c>
      <c r="C100" s="41" t="s">
        <v>83</v>
      </c>
      <c r="D100" s="69">
        <f>D2*4</f>
        <v>268719.76000000001</v>
      </c>
    </row>
    <row r="101" ht="15.75">
      <c r="B101" s="68" t="s">
        <v>106</v>
      </c>
      <c r="C101" s="41" t="s">
        <v>78</v>
      </c>
      <c r="D101" s="27">
        <f>D2*4</f>
        <v>268719.76000000001</v>
      </c>
    </row>
    <row r="102" ht="15.75">
      <c r="B102" s="68" t="s">
        <v>107</v>
      </c>
      <c r="C102" s="41" t="s">
        <v>95</v>
      </c>
      <c r="D102" s="27">
        <f>D2*6</f>
        <v>403079.64000000001</v>
      </c>
    </row>
    <row r="103" ht="15.75">
      <c r="B103" s="68" t="s">
        <v>108</v>
      </c>
      <c r="C103" s="41" t="s">
        <v>95</v>
      </c>
      <c r="D103" s="27">
        <f>D2*6</f>
        <v>403079.64000000001</v>
      </c>
    </row>
    <row r="104" ht="21" customHeight="1">
      <c r="B104" s="68" t="s">
        <v>109</v>
      </c>
      <c r="C104" s="41" t="s">
        <v>97</v>
      </c>
      <c r="D104" s="27">
        <f>D2*6</f>
        <v>403079.64000000001</v>
      </c>
    </row>
    <row r="105" ht="15.75">
      <c r="B105" s="68" t="s">
        <v>110</v>
      </c>
      <c r="C105" s="41" t="s">
        <v>95</v>
      </c>
      <c r="D105" s="27">
        <f>D2*6</f>
        <v>403079.64000000001</v>
      </c>
    </row>
    <row r="106" ht="31.5">
      <c r="B106" s="68" t="s">
        <v>111</v>
      </c>
      <c r="C106" s="41" t="s">
        <v>97</v>
      </c>
      <c r="D106" s="69">
        <f>D2*6</f>
        <v>403079.64000000001</v>
      </c>
    </row>
    <row r="107" ht="15.75">
      <c r="B107" s="68" t="s">
        <v>112</v>
      </c>
      <c r="C107" s="41" t="s">
        <v>78</v>
      </c>
      <c r="D107" s="27">
        <f>D2*4</f>
        <v>268719.76000000001</v>
      </c>
    </row>
    <row r="108" ht="31.5">
      <c r="B108" s="68" t="s">
        <v>113</v>
      </c>
      <c r="C108" s="41" t="s">
        <v>83</v>
      </c>
      <c r="D108" s="69">
        <f>D2*4</f>
        <v>268719.76000000001</v>
      </c>
    </row>
    <row r="109" ht="26.25" customHeight="1">
      <c r="B109" s="68" t="s">
        <v>114</v>
      </c>
      <c r="C109" s="41" t="s">
        <v>95</v>
      </c>
      <c r="D109" s="27">
        <f>D2*6</f>
        <v>403079.64000000001</v>
      </c>
    </row>
    <row r="110" ht="15.75">
      <c r="B110" s="68" t="s">
        <v>115</v>
      </c>
      <c r="C110" s="41" t="s">
        <v>25</v>
      </c>
      <c r="D110" s="69">
        <f>D2*10</f>
        <v>671799.40000000002</v>
      </c>
    </row>
    <row r="111" ht="15.75">
      <c r="B111" s="68" t="s">
        <v>116</v>
      </c>
      <c r="C111" s="41" t="s">
        <v>117</v>
      </c>
      <c r="D111" s="27">
        <f>D2*8</f>
        <v>537439.52000000002</v>
      </c>
    </row>
    <row r="112" ht="24" customHeight="1">
      <c r="B112" s="68" t="s">
        <v>118</v>
      </c>
      <c r="C112" s="41" t="s">
        <v>25</v>
      </c>
      <c r="D112" s="27">
        <f>D2*10</f>
        <v>671799.40000000002</v>
      </c>
    </row>
    <row r="113" ht="15.75">
      <c r="B113" s="68" t="s">
        <v>119</v>
      </c>
      <c r="C113" s="41" t="s">
        <v>95</v>
      </c>
      <c r="D113" s="27">
        <f>D2*6</f>
        <v>403079.64000000001</v>
      </c>
    </row>
    <row r="114" ht="15.75">
      <c r="B114" s="68" t="s">
        <v>120</v>
      </c>
      <c r="C114" s="41" t="s">
        <v>78</v>
      </c>
      <c r="D114" s="27">
        <f>D2*4</f>
        <v>268719.76000000001</v>
      </c>
    </row>
    <row r="115" ht="47.25">
      <c r="B115" s="68" t="s">
        <v>121</v>
      </c>
      <c r="C115" s="41" t="s">
        <v>83</v>
      </c>
      <c r="D115" s="69">
        <f>D2*4</f>
        <v>268719.76000000001</v>
      </c>
    </row>
    <row r="116" ht="32.25" customHeight="1">
      <c r="B116" s="32" t="s">
        <v>122</v>
      </c>
      <c r="C116" s="51" t="s">
        <v>78</v>
      </c>
      <c r="D116" s="33">
        <f>D2*4</f>
        <v>268719.76000000001</v>
      </c>
    </row>
    <row r="117" ht="28.5" customHeight="1">
      <c r="B117" s="47" t="s">
        <v>123</v>
      </c>
      <c r="C117" s="48"/>
      <c r="D117" s="49"/>
    </row>
    <row r="118" ht="15.75">
      <c r="B118" s="15" t="s">
        <v>124</v>
      </c>
      <c r="C118" s="39" t="s">
        <v>125</v>
      </c>
      <c r="D118" s="17">
        <f>D2*1</f>
        <v>67179.940000000002</v>
      </c>
    </row>
    <row r="119" ht="31.5">
      <c r="B119" s="68" t="s">
        <v>126</v>
      </c>
      <c r="C119" s="41" t="s">
        <v>22</v>
      </c>
      <c r="D119" s="69">
        <f>D2*15</f>
        <v>1007699.1000000001</v>
      </c>
    </row>
    <row r="120" ht="47.25" customHeight="1">
      <c r="B120" s="68" t="s">
        <v>127</v>
      </c>
      <c r="C120" s="41" t="s">
        <v>117</v>
      </c>
      <c r="D120" s="69">
        <f>D2*8</f>
        <v>537439.52000000002</v>
      </c>
    </row>
    <row r="121" ht="31.5" customHeight="1">
      <c r="B121" s="68" t="s">
        <v>128</v>
      </c>
      <c r="C121" s="41" t="s">
        <v>129</v>
      </c>
      <c r="D121" s="69">
        <f>D2*8</f>
        <v>537439.52000000002</v>
      </c>
    </row>
    <row r="122" ht="15.75">
      <c r="B122" s="68" t="s">
        <v>130</v>
      </c>
      <c r="C122" s="41" t="s">
        <v>71</v>
      </c>
      <c r="D122" s="69">
        <f>D2*10</f>
        <v>671799.40000000002</v>
      </c>
    </row>
    <row r="123" ht="43.5" customHeight="1">
      <c r="B123" s="68" t="s">
        <v>131</v>
      </c>
      <c r="C123" s="41" t="s">
        <v>57</v>
      </c>
      <c r="D123" s="69">
        <f>D2*5</f>
        <v>335899.70000000001</v>
      </c>
    </row>
    <row r="124" ht="31.5">
      <c r="B124" s="68" t="s">
        <v>132</v>
      </c>
      <c r="C124" s="41" t="s">
        <v>57</v>
      </c>
      <c r="D124" s="69">
        <f>D2*5</f>
        <v>335899.70000000001</v>
      </c>
    </row>
    <row r="125" ht="30" customHeight="1">
      <c r="B125" s="68" t="s">
        <v>133</v>
      </c>
      <c r="C125" s="41" t="s">
        <v>25</v>
      </c>
      <c r="D125" s="69">
        <f>D2*10</f>
        <v>671799.40000000002</v>
      </c>
    </row>
    <row r="126" ht="51.75" customHeight="1">
      <c r="B126" s="68" t="s">
        <v>134</v>
      </c>
      <c r="C126" s="41" t="s">
        <v>25</v>
      </c>
      <c r="D126" s="69">
        <f>D2*10</f>
        <v>671799.40000000002</v>
      </c>
    </row>
    <row r="127" ht="15.75" customHeight="1">
      <c r="B127" s="68" t="s">
        <v>135</v>
      </c>
      <c r="C127" s="41" t="s">
        <v>25</v>
      </c>
      <c r="D127" s="69">
        <f>D2*10</f>
        <v>671799.40000000002</v>
      </c>
    </row>
    <row r="128" ht="15.75">
      <c r="B128" s="68" t="s">
        <v>136</v>
      </c>
      <c r="C128" s="41" t="s">
        <v>25</v>
      </c>
      <c r="D128" s="27">
        <f>D2*10</f>
        <v>671799.40000000002</v>
      </c>
    </row>
    <row r="129" ht="66">
      <c r="B129" s="68" t="s">
        <v>137</v>
      </c>
      <c r="C129" s="41" t="s">
        <v>138</v>
      </c>
      <c r="D129" s="69">
        <f>D2*3</f>
        <v>201539.82000000001</v>
      </c>
    </row>
    <row r="130" ht="37.5" customHeight="1">
      <c r="B130" s="68" t="s">
        <v>139</v>
      </c>
      <c r="C130" s="41" t="s">
        <v>71</v>
      </c>
      <c r="D130" s="69">
        <f>D2*10</f>
        <v>671799.40000000002</v>
      </c>
    </row>
    <row r="131" ht="36" customHeight="1">
      <c r="B131" s="32" t="s">
        <v>140</v>
      </c>
      <c r="C131" s="51" t="s">
        <v>75</v>
      </c>
      <c r="D131" s="33">
        <f>D2*2</f>
        <v>134359.88</v>
      </c>
    </row>
    <row r="132" ht="54.75" customHeight="1">
      <c r="B132" s="47" t="s">
        <v>141</v>
      </c>
      <c r="C132" s="48"/>
      <c r="D132" s="49"/>
    </row>
    <row r="133" ht="49.5">
      <c r="B133" s="15" t="s">
        <v>142</v>
      </c>
      <c r="C133" s="39" t="s">
        <v>143</v>
      </c>
      <c r="D133" s="17">
        <f>D2*3</f>
        <v>201539.82000000001</v>
      </c>
    </row>
    <row r="134" ht="16.5">
      <c r="B134" s="68"/>
      <c r="C134" s="26" t="s">
        <v>144</v>
      </c>
      <c r="D134" s="27">
        <f>D2*15</f>
        <v>1007699.1000000001</v>
      </c>
    </row>
    <row r="135" ht="47.25" customHeight="1">
      <c r="B135" s="32" t="s">
        <v>145</v>
      </c>
      <c r="C135" s="19" t="s">
        <v>146</v>
      </c>
      <c r="D135" s="37"/>
    </row>
    <row r="136" ht="26.25" customHeight="1">
      <c r="B136" s="47" t="s">
        <v>147</v>
      </c>
      <c r="C136" s="48"/>
      <c r="D136" s="49"/>
    </row>
    <row r="137" ht="78" customHeight="1">
      <c r="B137" s="38" t="s">
        <v>148</v>
      </c>
      <c r="C137" s="39" t="s">
        <v>149</v>
      </c>
      <c r="D137" s="74">
        <f>D2*5</f>
        <v>335899.70000000001</v>
      </c>
    </row>
    <row r="138">
      <c r="B138" s="40"/>
      <c r="C138" s="26" t="s">
        <v>150</v>
      </c>
      <c r="D138" s="69">
        <f>D2*10</f>
        <v>671799.40000000002</v>
      </c>
    </row>
    <row r="139" ht="30.75" customHeight="1">
      <c r="B139" s="40"/>
      <c r="C139" s="26"/>
      <c r="D139" s="69"/>
    </row>
    <row r="140" ht="15" customHeight="1">
      <c r="B140" s="32" t="s">
        <v>151</v>
      </c>
      <c r="C140" s="19" t="s">
        <v>152</v>
      </c>
      <c r="D140" s="37"/>
    </row>
    <row r="141" ht="26.25" customHeight="1">
      <c r="B141" s="79" t="s">
        <v>153</v>
      </c>
      <c r="C141" s="80"/>
      <c r="D141" s="81"/>
    </row>
    <row r="142" ht="38.25" customHeight="1">
      <c r="B142" s="82"/>
      <c r="C142" s="83"/>
      <c r="D142" s="84"/>
    </row>
    <row r="143" ht="33.75" customHeight="1">
      <c r="B143" s="47" t="s">
        <v>154</v>
      </c>
      <c r="C143" s="48"/>
      <c r="D143" s="49"/>
    </row>
    <row r="144" ht="33" customHeight="1">
      <c r="B144" s="15" t="s">
        <v>155</v>
      </c>
      <c r="C144" s="39" t="s">
        <v>156</v>
      </c>
      <c r="D144" s="17">
        <f>D2*0.5</f>
        <v>33589.970000000001</v>
      </c>
    </row>
    <row r="145" ht="22.5" customHeight="1">
      <c r="B145" s="68" t="s">
        <v>157</v>
      </c>
      <c r="C145" s="41" t="s">
        <v>125</v>
      </c>
      <c r="D145" s="69">
        <f>D2*1</f>
        <v>67179.940000000002</v>
      </c>
    </row>
    <row r="146" ht="34.5" customHeight="1">
      <c r="B146" s="68" t="s">
        <v>158</v>
      </c>
      <c r="C146" s="41" t="s">
        <v>75</v>
      </c>
      <c r="D146" s="69">
        <f>D2*2</f>
        <v>134359.88</v>
      </c>
    </row>
    <row r="147" ht="30.75" customHeight="1">
      <c r="B147" s="68" t="s">
        <v>159</v>
      </c>
      <c r="C147" s="41" t="s">
        <v>40</v>
      </c>
      <c r="D147" s="69">
        <f>D2*1.5</f>
        <v>100769.91</v>
      </c>
    </row>
    <row r="148" ht="33">
      <c r="B148" s="68" t="s">
        <v>160</v>
      </c>
      <c r="C148" s="41" t="s">
        <v>161</v>
      </c>
      <c r="D148" s="69">
        <f>D2*3</f>
        <v>201539.82000000001</v>
      </c>
    </row>
    <row r="149" ht="52.5" customHeight="1">
      <c r="B149" s="68" t="s">
        <v>162</v>
      </c>
      <c r="C149" s="41" t="s">
        <v>83</v>
      </c>
      <c r="D149" s="69">
        <f>D2*4</f>
        <v>268719.76000000001</v>
      </c>
    </row>
    <row r="150" ht="58.5" customHeight="1">
      <c r="B150" s="68" t="s">
        <v>163</v>
      </c>
      <c r="C150" s="41" t="s">
        <v>78</v>
      </c>
      <c r="D150" s="69">
        <f>D2*4</f>
        <v>268719.76000000001</v>
      </c>
    </row>
    <row r="151" ht="66">
      <c r="B151" s="68" t="s">
        <v>164</v>
      </c>
      <c r="C151" s="41" t="s">
        <v>78</v>
      </c>
      <c r="D151" s="69">
        <f>D2*4</f>
        <v>268719.76000000001</v>
      </c>
    </row>
    <row r="152" ht="99">
      <c r="B152" s="68" t="s">
        <v>165</v>
      </c>
      <c r="C152" s="41" t="s">
        <v>97</v>
      </c>
      <c r="D152" s="69">
        <f>D2*6</f>
        <v>403079.64000000001</v>
      </c>
    </row>
    <row r="153" ht="31.5" customHeight="1">
      <c r="B153" s="68" t="s">
        <v>166</v>
      </c>
      <c r="C153" s="26"/>
      <c r="D153" s="85"/>
    </row>
    <row r="154" ht="33">
      <c r="B154" s="68" t="s">
        <v>167</v>
      </c>
      <c r="C154" s="26"/>
      <c r="D154" s="85"/>
    </row>
    <row r="155" ht="66">
      <c r="B155" s="68" t="s">
        <v>168</v>
      </c>
      <c r="C155" s="26"/>
      <c r="D155" s="85"/>
    </row>
    <row r="156" ht="33">
      <c r="B156" s="68" t="s">
        <v>169</v>
      </c>
      <c r="C156" s="41" t="s">
        <v>57</v>
      </c>
      <c r="D156" s="69">
        <f>D2*5</f>
        <v>335899.70000000001</v>
      </c>
    </row>
    <row r="157" ht="33">
      <c r="B157" s="68" t="s">
        <v>170</v>
      </c>
      <c r="C157" s="26"/>
      <c r="D157" s="85"/>
    </row>
    <row r="158" ht="66">
      <c r="B158" s="68" t="s">
        <v>171</v>
      </c>
      <c r="C158" s="26"/>
      <c r="D158" s="85"/>
    </row>
    <row r="159" ht="54" customHeight="1">
      <c r="B159" s="32" t="s">
        <v>172</v>
      </c>
      <c r="C159" s="51" t="s">
        <v>25</v>
      </c>
      <c r="D159" s="33">
        <f>D2*10</f>
        <v>671799.40000000002</v>
      </c>
    </row>
    <row r="160" ht="16.5">
      <c r="B160" s="86"/>
      <c r="D160" s="87"/>
    </row>
    <row r="161" ht="236.25" customHeight="1">
      <c r="D161" s="87"/>
    </row>
    <row r="162">
      <c r="D162" s="87"/>
    </row>
    <row r="163" ht="78" customHeight="1">
      <c r="D163" s="88"/>
    </row>
    <row r="164">
      <c r="D164" s="88"/>
    </row>
    <row r="165">
      <c r="D165" s="88"/>
    </row>
    <row r="166">
      <c r="D166" s="88"/>
    </row>
    <row r="167">
      <c r="D167" s="88"/>
    </row>
    <row r="168">
      <c r="D168" s="88"/>
    </row>
    <row r="169">
      <c r="D169" s="88"/>
    </row>
    <row r="170">
      <c r="D170" s="88"/>
    </row>
    <row r="171">
      <c r="D171" s="88"/>
    </row>
    <row r="172">
      <c r="D172" s="88"/>
    </row>
    <row r="173">
      <c r="D173" s="88"/>
    </row>
    <row r="174">
      <c r="D174" s="88"/>
    </row>
    <row r="175">
      <c r="D175" s="88"/>
    </row>
    <row r="176">
      <c r="D176" s="88"/>
    </row>
    <row r="177">
      <c r="D177" s="88"/>
    </row>
    <row r="178">
      <c r="D178" s="88"/>
    </row>
    <row r="179">
      <c r="D179" s="88"/>
    </row>
    <row r="180">
      <c r="D180" s="88"/>
    </row>
    <row r="181">
      <c r="D181" s="88"/>
    </row>
    <row r="182">
      <c r="D182" s="88"/>
    </row>
    <row r="183">
      <c r="D183" s="88"/>
    </row>
    <row r="184">
      <c r="D184" s="88"/>
    </row>
    <row r="185">
      <c r="D185" s="88"/>
    </row>
    <row r="186">
      <c r="D186" s="88"/>
    </row>
    <row r="187">
      <c r="D187" s="88"/>
    </row>
    <row r="188">
      <c r="D188" s="88"/>
    </row>
    <row r="189">
      <c r="D189" s="88"/>
    </row>
    <row r="190">
      <c r="D190" s="88"/>
    </row>
    <row r="191">
      <c r="D191" s="88"/>
    </row>
    <row r="192">
      <c r="D192" s="88"/>
    </row>
    <row r="193">
      <c r="D193" s="88"/>
    </row>
    <row r="194">
      <c r="D194" s="88"/>
    </row>
    <row r="195">
      <c r="D195" s="88"/>
    </row>
    <row r="196">
      <c r="D196" s="88"/>
    </row>
    <row r="197">
      <c r="D197" s="88"/>
    </row>
    <row r="198">
      <c r="D198" s="88"/>
    </row>
    <row r="199">
      <c r="D199" s="88"/>
    </row>
    <row r="200">
      <c r="D200" s="88"/>
    </row>
    <row r="201">
      <c r="D201" s="88"/>
    </row>
    <row r="202">
      <c r="D202" s="88"/>
    </row>
    <row r="203">
      <c r="D203" s="88"/>
    </row>
    <row r="204">
      <c r="D204" s="88"/>
    </row>
    <row r="205">
      <c r="D205" s="88"/>
    </row>
    <row r="206">
      <c r="D206" s="88"/>
    </row>
    <row r="207">
      <c r="D207" s="88"/>
    </row>
    <row r="208">
      <c r="D208" s="88"/>
    </row>
    <row r="209">
      <c r="D209" s="88"/>
    </row>
    <row r="210">
      <c r="D210" s="88"/>
    </row>
    <row r="211">
      <c r="D211" s="88"/>
    </row>
    <row r="212">
      <c r="D212" s="88"/>
    </row>
    <row r="213">
      <c r="D213" s="88"/>
    </row>
    <row r="214">
      <c r="D214" s="88"/>
    </row>
    <row r="215">
      <c r="D215" s="88"/>
    </row>
    <row r="216">
      <c r="D216" s="88"/>
    </row>
    <row r="217">
      <c r="D217" s="88"/>
    </row>
    <row r="218">
      <c r="D218" s="88"/>
    </row>
    <row r="219">
      <c r="D219" s="88"/>
    </row>
    <row r="220">
      <c r="D220" s="88"/>
    </row>
    <row r="221">
      <c r="D221" s="88"/>
    </row>
    <row r="222">
      <c r="D222" s="88"/>
    </row>
    <row r="223">
      <c r="D223" s="88"/>
    </row>
    <row r="224">
      <c r="D224" s="88"/>
    </row>
  </sheetData>
  <mergeCells count="36">
    <mergeCell ref="B1:D1"/>
    <mergeCell ref="B4:D5"/>
    <mergeCell ref="B6:D6"/>
    <mergeCell ref="B9:D9"/>
    <mergeCell ref="B15:D15"/>
    <mergeCell ref="B18:D18"/>
    <mergeCell ref="B21:D21"/>
    <mergeCell ref="B25:D25"/>
    <mergeCell ref="B27:D27"/>
    <mergeCell ref="B29:D29"/>
    <mergeCell ref="B30:B31"/>
    <mergeCell ref="B32:D32"/>
    <mergeCell ref="B33:B39"/>
    <mergeCell ref="C33:C39"/>
    <mergeCell ref="D33:D39"/>
    <mergeCell ref="B40:D40"/>
    <mergeCell ref="B42:C42"/>
    <mergeCell ref="B44:D44"/>
    <mergeCell ref="B45:D45"/>
    <mergeCell ref="B50:D50"/>
    <mergeCell ref="B54:D54"/>
    <mergeCell ref="B56:B58"/>
    <mergeCell ref="C56:C58"/>
    <mergeCell ref="D56:D58"/>
    <mergeCell ref="B60:D60"/>
    <mergeCell ref="B64:D64"/>
    <mergeCell ref="B71:D71"/>
    <mergeCell ref="B74:D74"/>
    <mergeCell ref="B117:D117"/>
    <mergeCell ref="B132:D132"/>
    <mergeCell ref="B136:D136"/>
    <mergeCell ref="B137:B139"/>
    <mergeCell ref="C138:C139"/>
    <mergeCell ref="D138:D139"/>
    <mergeCell ref="B141:D142"/>
    <mergeCell ref="B143:D14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ONLYOFFICE/7.4.1.36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Castro</dc:creator>
  <cp:revision>5</cp:revision>
  <dcterms:created xsi:type="dcterms:W3CDTF">2023-12-06T21:36:54Z</dcterms:created>
  <dcterms:modified xsi:type="dcterms:W3CDTF">2026-01-06T19:48:24Z</dcterms:modified>
</cp:coreProperties>
</file>