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wnloads\uma 25-11-\"/>
    </mc:Choice>
  </mc:AlternateContent>
  <xr:revisionPtr revIDLastSave="0" documentId="8_{0FB315F1-14A6-4A63-B0A9-F1141E35EF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Hlk120729697" localSheetId="0">Hoja1!#REF!</definedName>
    <definedName name="OLE_LINK1" localSheetId="0">Hoja1!$B$6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" i="1" l="1"/>
  <c r="D156" i="1"/>
  <c r="D152" i="1"/>
  <c r="D151" i="1"/>
  <c r="D150" i="1"/>
  <c r="D149" i="1"/>
  <c r="D148" i="1"/>
  <c r="D147" i="1"/>
  <c r="D146" i="1"/>
  <c r="D145" i="1"/>
  <c r="D144" i="1"/>
  <c r="D138" i="1"/>
  <c r="D137" i="1"/>
  <c r="D134" i="1"/>
  <c r="D133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3" i="1"/>
  <c r="D72" i="1"/>
  <c r="D70" i="1"/>
  <c r="D69" i="1"/>
  <c r="D68" i="1"/>
  <c r="D67" i="1"/>
  <c r="D66" i="1"/>
  <c r="D65" i="1"/>
  <c r="D63" i="1"/>
  <c r="D62" i="1"/>
  <c r="D61" i="1"/>
  <c r="D59" i="1"/>
  <c r="D56" i="1"/>
  <c r="D55" i="1"/>
  <c r="D53" i="1"/>
  <c r="D52" i="1"/>
  <c r="D51" i="1"/>
  <c r="D49" i="1"/>
  <c r="D48" i="1"/>
  <c r="D47" i="1"/>
  <c r="D46" i="1"/>
  <c r="D43" i="1"/>
  <c r="D42" i="1"/>
  <c r="D41" i="1"/>
  <c r="D33" i="1"/>
  <c r="D31" i="1"/>
  <c r="D30" i="1"/>
  <c r="D28" i="1"/>
  <c r="D26" i="1"/>
  <c r="D23" i="1"/>
  <c r="D22" i="1"/>
  <c r="D17" i="1"/>
  <c r="D16" i="1"/>
  <c r="D10" i="1"/>
  <c r="D7" i="1"/>
</calcChain>
</file>

<file path=xl/sharedStrings.xml><?xml version="1.0" encoding="utf-8"?>
<sst xmlns="http://schemas.openxmlformats.org/spreadsheetml/2006/main" count="246" uniqueCount="173">
  <si>
    <t>TABLA DE VALORES - LEY DE HONORARIOS</t>
  </si>
  <si>
    <t xml:space="preserve">VALOR UMA: </t>
  </si>
  <si>
    <t>LOS HONORARIOS EXPRESADOS EN LA LEY SON HONORARIOS MÍNIMOS PARA CADA UNO DE LOS PROCESOS.</t>
  </si>
  <si>
    <r>
      <t>ARTÍCULO 7°: INEMBARGABILIDAD</t>
    </r>
    <r>
      <rPr>
        <sz val="12"/>
        <color theme="1"/>
        <rFont val="Calibri"/>
        <scheme val="minor"/>
      </rPr>
      <t xml:space="preserve">: </t>
    </r>
  </si>
  <si>
    <t>Serán inembargables los honorarios</t>
  </si>
  <si>
    <t>hasta 7 UMA, sobre el excedente solo hasta el 20%.</t>
  </si>
  <si>
    <t xml:space="preserve">ARTÍCULO 21:  </t>
  </si>
  <si>
    <r>
      <t>ALIMENTOS</t>
    </r>
    <r>
      <rPr>
        <sz val="12"/>
        <color theme="1"/>
        <rFont val="Calibri"/>
        <scheme val="minor"/>
      </rPr>
      <t>: para determinar la base regulatoria, se debe calcular lo que debería cobrar en 2 años, y de allí aplicar la escala del artículo 27.</t>
    </r>
  </si>
  <si>
    <r>
      <t xml:space="preserve">Monto mínimo: </t>
    </r>
    <r>
      <rPr>
        <b/>
        <sz val="12"/>
        <color theme="1"/>
        <rFont val="Calibri"/>
        <scheme val="minor"/>
      </rPr>
      <t xml:space="preserve">5 UMA </t>
    </r>
  </si>
  <si>
    <r>
      <t>DESALOJO</t>
    </r>
    <r>
      <rPr>
        <sz val="12"/>
        <color theme="1"/>
        <rFont val="Calibri"/>
        <scheme val="minor"/>
      </rPr>
      <t>: la base regulatoria será el canon locativo multiplicado por 36, y luego se aplica escala del artículo 27 para determinar el porcentaje mínimo y máximo para regular.</t>
    </r>
  </si>
  <si>
    <r>
      <t>ARTÍCULO 30: INCIDENTES</t>
    </r>
    <r>
      <rPr>
        <sz val="12"/>
        <color theme="1"/>
        <rFont val="Calibri"/>
        <scheme val="minor"/>
      </rPr>
      <t xml:space="preserve">: </t>
    </r>
  </si>
  <si>
    <t>Deben ser considerados como un proceso aparte al tiempo de regular honorarios. Los honorarios serán regulados entre el 10% y el 50% de la escala del artículo 27.</t>
  </si>
  <si>
    <r>
      <t xml:space="preserve">En las TERCERIAS del 50% al 100% de la escala, siendo el mínimo </t>
    </r>
    <r>
      <rPr>
        <b/>
        <sz val="12"/>
        <color theme="1"/>
        <rFont val="Calibri"/>
        <scheme val="minor"/>
      </rPr>
      <t xml:space="preserve">3 UMA </t>
    </r>
  </si>
  <si>
    <t>Incidentes en audiencias, se deberá tener en cuenta la trascendencia del planteo y su éxito</t>
  </si>
  <si>
    <r>
      <t xml:space="preserve">Nunca menos de </t>
    </r>
    <r>
      <rPr>
        <b/>
        <sz val="12"/>
        <color theme="1"/>
        <rFont val="Calibri"/>
        <scheme val="minor"/>
      </rPr>
      <t xml:space="preserve">1 UMA </t>
    </r>
  </si>
  <si>
    <r>
      <t>ARTÍCULO 40: HONORARIOS EN SEGUNDA INSTANCIA</t>
    </r>
    <r>
      <rPr>
        <sz val="12"/>
        <color theme="1"/>
        <rFont val="Calibri"/>
        <scheme val="minor"/>
      </rPr>
      <t xml:space="preserve">: </t>
    </r>
  </si>
  <si>
    <t>se deben regular entre un 40% y un 50% de los regulados en primera instancia.</t>
  </si>
  <si>
    <t>Revocación: en este caso se debe regular entre el 50% y el 60% de los honorarios regulados en primera instancia a la vencedora.</t>
  </si>
  <si>
    <r>
      <t>ARTÍCULO 41: RECURSOS EXTRAORDINARIOS</t>
    </r>
    <r>
      <rPr>
        <sz val="12"/>
        <color theme="1"/>
        <rFont val="Calibri"/>
        <scheme val="minor"/>
      </rPr>
      <t xml:space="preserve">: </t>
    </r>
  </si>
  <si>
    <t>Regulación mínima por interposición</t>
  </si>
  <si>
    <t xml:space="preserve">20 UMA </t>
  </si>
  <si>
    <t>Quejas por denegación de recurso:</t>
  </si>
  <si>
    <t xml:space="preserve">15 UMA </t>
  </si>
  <si>
    <r>
      <t>Artículo 42: AMPAROS, HABEAS CORPUS Y HABEAS DATA:</t>
    </r>
    <r>
      <rPr>
        <sz val="12"/>
        <color theme="1"/>
        <rFont val="Calibri"/>
        <scheme val="minor"/>
      </rPr>
      <t xml:space="preserve"> </t>
    </r>
  </si>
  <si>
    <t xml:space="preserve">Se debe tener en cuenta los parámetros del artículo 83, y el monto nunca será inferior </t>
  </si>
  <si>
    <t xml:space="preserve">10 UMA </t>
  </si>
  <si>
    <r>
      <t>ARTÍCULO 44: CONTENCIOSO ADMINISTRATIVO</t>
    </r>
    <r>
      <rPr>
        <sz val="12"/>
        <color theme="1"/>
        <rFont val="Calibri"/>
        <scheme val="minor"/>
      </rPr>
      <t xml:space="preserve">: </t>
    </r>
  </si>
  <si>
    <t>Se aplica en principio escala del artículo 27. EN caso de no tener contenido económico el monto mínimo será de</t>
  </si>
  <si>
    <r>
      <t>ARTÍCULO 45: PROCESOS NO DETERMINADOS EN LA LEY</t>
    </r>
    <r>
      <rPr>
        <sz val="12"/>
        <color theme="1"/>
        <rFont val="Calibri"/>
        <scheme val="minor"/>
      </rPr>
      <t xml:space="preserve">: </t>
    </r>
  </si>
  <si>
    <t>Monto mínimo a regular</t>
  </si>
  <si>
    <r>
      <t>10 UMA</t>
    </r>
    <r>
      <rPr>
        <sz val="12"/>
        <color theme="1"/>
        <rFont val="Calibri"/>
        <scheme val="minor"/>
      </rPr>
      <t xml:space="preserve"> proceso de conocimiento</t>
    </r>
  </si>
  <si>
    <r>
      <t xml:space="preserve"> 5 UMA </t>
    </r>
    <r>
      <rPr>
        <sz val="12"/>
        <color theme="1"/>
        <rFont val="Calibri"/>
        <scheme val="minor"/>
      </rPr>
      <t>proceso de mediación</t>
    </r>
  </si>
  <si>
    <t xml:space="preserve">ARTÍCULO 59 Y SGTES: PROCESO SUCESORIO: </t>
  </si>
  <si>
    <r>
      <t>Cuantía del proceso:</t>
    </r>
    <r>
      <rPr>
        <b/>
        <sz val="12"/>
        <color theme="1"/>
        <rFont val="Calibri"/>
        <scheme val="minor"/>
      </rPr>
      <t xml:space="preserve"> </t>
    </r>
    <r>
      <rPr>
        <sz val="12"/>
        <color theme="1"/>
        <rFont val="Calibri"/>
        <scheme val="minor"/>
      </rPr>
      <t>el monto del acervo, inclusive los gananciales, que se valúan conforme lo establecen los artículos 22 y siguientes de la presente Ley. Procesos sin acervo hereditario:</t>
    </r>
  </si>
  <si>
    <r>
      <t xml:space="preserve">mínimo </t>
    </r>
    <r>
      <rPr>
        <b/>
        <sz val="12"/>
        <color theme="1"/>
        <rFont val="Calibri"/>
        <scheme val="minor"/>
      </rPr>
      <t xml:space="preserve">10 UMA </t>
    </r>
  </si>
  <si>
    <r>
      <t>ARTÍCULO 67 Y 68: MEDIACIÓN</t>
    </r>
    <r>
      <rPr>
        <sz val="12"/>
        <color theme="1"/>
        <rFont val="Calibri"/>
        <scheme val="minor"/>
      </rPr>
      <t xml:space="preserve">: </t>
    </r>
  </si>
  <si>
    <t>Con acuerdo: 15% del monto acordado si tiene contenido económico y</t>
  </si>
  <si>
    <r>
      <t xml:space="preserve">5 UMA </t>
    </r>
    <r>
      <rPr>
        <sz val="12"/>
        <color theme="1"/>
        <rFont val="Calibri"/>
        <scheme val="minor"/>
      </rPr>
      <t>en aquellos procesos sin contenido económico.</t>
    </r>
  </si>
  <si>
    <r>
      <rPr>
        <sz val="12"/>
        <color theme="1"/>
        <rFont val="Calibri"/>
        <scheme val="minor"/>
      </rPr>
      <t>Sin acuerdo: mínimo</t>
    </r>
    <r>
      <rPr>
        <b/>
        <sz val="12"/>
        <color theme="1"/>
        <rFont val="Calibri"/>
        <scheme val="minor"/>
      </rPr>
      <t xml:space="preserve"> 2 UMA</t>
    </r>
  </si>
  <si>
    <t xml:space="preserve">Honorarios de Mediadores por audiencias </t>
  </si>
  <si>
    <t xml:space="preserve">1,5 UMA </t>
  </si>
  <si>
    <t>PROCESO DE FAMILIA: ARTÍCULO 71:</t>
  </si>
  <si>
    <t>1) Acciones derivadas del matrimonio:</t>
  </si>
  <si>
    <t>a) Declaración de divorcio unilateral</t>
  </si>
  <si>
    <t>b) Declaración de divorcio bilateral</t>
  </si>
  <si>
    <t>c) Nulidad de matrimonio</t>
  </si>
  <si>
    <t>30 UMA</t>
  </si>
  <si>
    <t>2) Acciones de determinación de la filiación</t>
  </si>
  <si>
    <t>3) Procesos de adopciones:</t>
  </si>
  <si>
    <t>a) Declaración estado adoptabilidad</t>
  </si>
  <si>
    <t>b) Adopción</t>
  </si>
  <si>
    <t>c) Adopción de integración</t>
  </si>
  <si>
    <t>4) Acciones derivadas de responsabilidad parental:</t>
  </si>
  <si>
    <t>a) Suspensión, pérdida y rehabilitación de la responsabilidad parental</t>
  </si>
  <si>
    <t>20 UMA</t>
  </si>
  <si>
    <t>b) Cuidado personal y régimen de comunicación</t>
  </si>
  <si>
    <t>5) Autorización para contraer matrimonio, salir del país, comparecer en juicio y realizar actos jurídicos</t>
  </si>
  <si>
    <t xml:space="preserve">5 UMA </t>
  </si>
  <si>
    <t>6) Acciones en materia de restitución internacional de niños niñas y adolescentes:</t>
  </si>
  <si>
    <t>a) Restitución</t>
  </si>
  <si>
    <t>b) Medidas de protección</t>
  </si>
  <si>
    <t>c) Régimen de comunicación o contacto internacional</t>
  </si>
  <si>
    <r>
      <t xml:space="preserve">7) </t>
    </r>
    <r>
      <rPr>
        <b/>
        <sz val="12"/>
        <color theme="1"/>
        <rFont val="Calibri"/>
        <scheme val="minor"/>
      </rPr>
      <t>Determinación de la capacidad jurídica de las personas:</t>
    </r>
  </si>
  <si>
    <t>a) Proceso de restricción de capacidad y declaración de incapacidad</t>
  </si>
  <si>
    <t>b) Inhabilitación- designación curador</t>
  </si>
  <si>
    <t>c) Rehabilitación de la capacidad jurídica de las personas</t>
  </si>
  <si>
    <t>d) Acciones de inhabilitación por prodigalidad</t>
  </si>
  <si>
    <t>e) Solicitud apoyo a personas con discapacidad</t>
  </si>
  <si>
    <t>f) Autorización para disponer, gravar y adquirir bienes de incapaces</t>
  </si>
  <si>
    <t>8) Planteos especiales:</t>
  </si>
  <si>
    <t>a) Satisfacción inmediata de pretensión</t>
  </si>
  <si>
    <t>10 UMA</t>
  </si>
  <si>
    <t>b) Proceso de violencia familiar cuando sea contradictorio</t>
  </si>
  <si>
    <r>
      <t>ARTÍCULO 72: PROCESO PENAL</t>
    </r>
    <r>
      <rPr>
        <sz val="12"/>
        <color theme="1"/>
        <rFont val="Calibri"/>
        <scheme val="minor"/>
      </rPr>
      <t>:</t>
    </r>
  </si>
  <si>
    <t>1) Ampliación del objeto de la IPP:</t>
  </si>
  <si>
    <t>2 UMA</t>
  </si>
  <si>
    <t>2) Anticipo de prueba:</t>
  </si>
  <si>
    <t>3) Conciliación en delitos de acción privada o pública</t>
  </si>
  <si>
    <t xml:space="preserve">4 UMA </t>
  </si>
  <si>
    <t>4) Contravenciones y faltas administrativas</t>
  </si>
  <si>
    <t xml:space="preserve">2 UMA </t>
  </si>
  <si>
    <t>5) Control de detención y formalización de IPP</t>
  </si>
  <si>
    <t>6) Control de acusación</t>
  </si>
  <si>
    <t>4 UMA</t>
  </si>
  <si>
    <t>7) Control judicial anterior a la formalización de IPP</t>
  </si>
  <si>
    <t>8) Debate del juicio oral y determinación de la pena</t>
  </si>
  <si>
    <t>9) Habeas Corpus</t>
  </si>
  <si>
    <t>10) Impugnación extraordinaria revisión de sentencia condenatoria</t>
  </si>
  <si>
    <t>11) Impugnación extraordinaria casación</t>
  </si>
  <si>
    <t>12) Impugnación extraordinaria inconstitucionalidad</t>
  </si>
  <si>
    <t>13) Impugnación ordinaria apelación</t>
  </si>
  <si>
    <t>14) Juicio abreviado</t>
  </si>
  <si>
    <t>15) Modificación de medida cautelar</t>
  </si>
  <si>
    <t>16) Ofrecimiento de prueba en delitos de acción privada</t>
  </si>
  <si>
    <t>17) Presentación de denuncia penal con firma letrada</t>
  </si>
  <si>
    <t>6 UMA</t>
  </si>
  <si>
    <t>18) Presentación de inimputabilidad</t>
  </si>
  <si>
    <t xml:space="preserve">6 UMA </t>
  </si>
  <si>
    <t>19) Procedencia de diligencias propuestas</t>
  </si>
  <si>
    <t>20) Prorroga plazo IPP</t>
  </si>
  <si>
    <t>21) Rebeldía</t>
  </si>
  <si>
    <t>22) Rechazo de la querella</t>
  </si>
  <si>
    <t>23) Recusación</t>
  </si>
  <si>
    <t>24) Reducción plazo IPP</t>
  </si>
  <si>
    <t>25) Renovación de medida cautelar</t>
  </si>
  <si>
    <t>26) Requerimiento de medidas de coerción y cautelares</t>
  </si>
  <si>
    <t>27) Reserva de legajo de investigación</t>
  </si>
  <si>
    <t>28) Revisión de ejecución</t>
  </si>
  <si>
    <t>29) Revisión de medida cautelar</t>
  </si>
  <si>
    <t>30) Revocación condena condicional</t>
  </si>
  <si>
    <t>31) Revocación de la libertad condicional</t>
  </si>
  <si>
    <t>32) Revocación de la suspensión de juicio a prueba</t>
  </si>
  <si>
    <t>33) Revocación de medida cautelar</t>
  </si>
  <si>
    <t>34) Revocatoria decisiones fuera de audiencia</t>
  </si>
  <si>
    <t>35) Saneamiento o nulidad</t>
  </si>
  <si>
    <t>36) Sobreseimiento</t>
  </si>
  <si>
    <t>37) Solicitud de prisión domiciliaria</t>
  </si>
  <si>
    <t xml:space="preserve">8 UMA </t>
  </si>
  <si>
    <t>38) Suspensión del juicio a prueba</t>
  </si>
  <si>
    <t>39) Tramites de ejecución</t>
  </si>
  <si>
    <t>40) Unificación de penas</t>
  </si>
  <si>
    <t>41) Unilateral de prórroga de la investigación previa a la formalización IPP</t>
  </si>
  <si>
    <t>42) Unilateral para apertura y examen de secuestro</t>
  </si>
  <si>
    <t>ARTÍCULO 73: TRÁMITES ANTE EL REGISTRO PÚBLICO:</t>
  </si>
  <si>
    <t>1) Consulta de homonimia</t>
  </si>
  <si>
    <t>1 UMA</t>
  </si>
  <si>
    <t>2) Inscripción de sociedad constituida en el extranjero</t>
  </si>
  <si>
    <t>3) Inscripción de una Sociedad, constitución de personas jurídicas en general</t>
  </si>
  <si>
    <t>4)Trámite de inscripción ante Inspección de Personería Jurídica</t>
  </si>
  <si>
    <t>8 UMA</t>
  </si>
  <si>
    <t>5) Transferencia de fondo de comercio</t>
  </si>
  <si>
    <t>6) Inscripción de directorio S.A., inscripción de gerencia S.R.L., inscripción de administrador S.A.S./extranjera/ut</t>
  </si>
  <si>
    <t>7) Aumento de capital en cualquier tipo de sociedades</t>
  </si>
  <si>
    <t>8) Cancelación por cambio de jurisdicción a otra provincia, cambio de jurisdicción a la provincia de San Juan, inscripción de sucursal en San Juan</t>
  </si>
  <si>
    <t>9) Modificaciones de contrato. Cesión de cuotas S.R.L.</t>
  </si>
  <si>
    <t>10) Modificaciones de contrato. Incorporación de herederos en S.R.L.</t>
  </si>
  <si>
    <t>11) Prórroga, reconducción</t>
  </si>
  <si>
    <t>12) Solicitud de copias, de certificados, cambio de domicilio, sede social, autorización sistema contable computarizado, inscripción de poder</t>
  </si>
  <si>
    <t>3 UMA</t>
  </si>
  <si>
    <t>13) Escisión, fusión, liquidación, subsanación, transformación</t>
  </si>
  <si>
    <t>14) Rúbrica de libros de comercio</t>
  </si>
  <si>
    <t>ARTÍCULO 74: ACTUACIONES ADMINISTRTIVAS:</t>
  </si>
  <si>
    <t>A) Si la cuestión no es susceptible de apreciación pecuniaria: conforme pautas del artículo 83</t>
  </si>
  <si>
    <t xml:space="preserve">entre 3 UMA </t>
  </si>
  <si>
    <r>
      <t xml:space="preserve">y </t>
    </r>
    <r>
      <rPr>
        <b/>
        <sz val="12"/>
        <color theme="1"/>
        <rFont val="Calibri"/>
        <scheme val="minor"/>
      </rPr>
      <t>15 UMA</t>
    </r>
  </si>
  <si>
    <t>B) Si la cuestión es susceptible de apreciación pecuniaria:</t>
  </si>
  <si>
    <t xml:space="preserve"> 15% del monto liquidado</t>
  </si>
  <si>
    <r>
      <t>ARTÍCULO 75: ACTUACIÓN ANTE COMISIONES MÉDICAS</t>
    </r>
    <r>
      <rPr>
        <sz val="12"/>
        <color theme="1"/>
        <rFont val="Calibri"/>
        <scheme val="minor"/>
      </rPr>
      <t>:</t>
    </r>
  </si>
  <si>
    <t>1) Si la cuestión no es susceptible de apreciación pecuniaria y se reconoce total o parcialmente la pretensión reclamada por el damnificado en el procedimiento ante las Comisiones Médicas, de</t>
  </si>
  <si>
    <t>5 UMA</t>
  </si>
  <si>
    <r>
      <t xml:space="preserve"> a </t>
    </r>
    <r>
      <rPr>
        <b/>
        <sz val="12"/>
        <color theme="1"/>
        <rFont val="Calibri"/>
        <scheme val="minor"/>
      </rPr>
      <t>10 UMA</t>
    </r>
    <r>
      <rPr>
        <sz val="12"/>
        <color theme="1"/>
        <rFont val="Calibri"/>
        <scheme val="minor"/>
      </rPr>
      <t>, según las pautas establecidas en el artículo 83.</t>
    </r>
  </si>
  <si>
    <t>2) Si la cuestión es susceptible de apreciación pecuniaria,</t>
  </si>
  <si>
    <t>el catorce por ciento (14 %)    del total liquidado.</t>
  </si>
  <si>
    <t>EL PAGO DEBE CANCELARSE DENTRO DEL LOS 10 DÍAS DE CONCLUIDA LA ACTUACIÓN ADMINISTRATIVA O DE HOMOLOGADO ACUERDO</t>
  </si>
  <si>
    <t>ARTÍCULO 76: ACTUACIONES EXTRAJUDICIALES:</t>
  </si>
  <si>
    <t>1)Consultas verbales dentro de horario de atención</t>
  </si>
  <si>
    <t>0, 5 UMA</t>
  </si>
  <si>
    <t>2) Consultas verbales fuera de horario de atención</t>
  </si>
  <si>
    <t>3) Consultas con informe</t>
  </si>
  <si>
    <t>4) Redacción de cartas documento o telegramas laborales</t>
  </si>
  <si>
    <t>5) Estudio o información de actuaciones judiciales, administrativos o ambas</t>
  </si>
  <si>
    <t xml:space="preserve">3 UMA </t>
  </si>
  <si>
    <t>6) Asistencia y asesoramiento del cliente en la realización de actos jurídicos</t>
  </si>
  <si>
    <t>7) Redacción de contratos de locación: del uno al cinco por ciento (1 al 5 %) del valor del contrato. El arancel no debe ser inferior a</t>
  </si>
  <si>
    <t>8) Redacción de boleto de compra venta: del uno al cinco por ciento (1 al 5 %) del valor del mismo. El arancel no debe ser inferior a</t>
  </si>
  <si>
    <t>9) Redacción de contratos o estatutos de sociedades comerciales, asociaciones, fundaciones y constitución de personas jurídicas en general: del uno al tres por ciento (1 al 3 %) del capital social. El arancel no debe ser inferior a</t>
  </si>
  <si>
    <t xml:space="preserve">10) Redacción de otros contratos: </t>
  </si>
  <si>
    <t>del uno al cinco por ciento (1 al 5 %) del valor de los mismos.</t>
  </si>
  <si>
    <t>11) Arreglos extrajudiciales: como mínimo, el cincuenta por ciento (50 %) de las escalas fijadas para los acuerdos judiciales.</t>
  </si>
  <si>
    <t>12) Asistencia a una audiencia de mediación o conciliación:</t>
  </si>
  <si>
    <t>13) Redacción de testamentos: uno por ciento (1 %) del valor de los bienes.</t>
  </si>
  <si>
    <t>14) División de bienes comunes: del diez al quince por ciento (10 al 15 %) del valor de la cuota parte que corresponda al asistido profesionalmente.</t>
  </si>
  <si>
    <t>15) Trámites ante la Inspección General de Persona Jurídica: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</si>
</sst>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\ #,##0.00;[Red]\-&quot;$&quot;\ #,##0.00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8" fontId="1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8" fontId="1" fillId="0" borderId="8" xfId="0" applyNumberFormat="1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8" fontId="1" fillId="0" borderId="10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8" fontId="1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3" xfId="0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8" fontId="1" fillId="0" borderId="1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8" fontId="1" fillId="0" borderId="14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8" fontId="1" fillId="0" borderId="1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8" fontId="1" fillId="0" borderId="6" xfId="0" applyNumberFormat="1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8" fontId="1" fillId="0" borderId="10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8" fontId="1" fillId="0" borderId="16" xfId="0" applyNumberFormat="1" applyFont="1" applyBorder="1" applyAlignment="1">
      <alignment horizontal="center" vertical="center" wrapText="1"/>
    </xf>
    <xf numFmtId="8" fontId="1" fillId="0" borderId="18" xfId="0" applyNumberFormat="1" applyFont="1" applyBorder="1" applyAlignment="1">
      <alignment horizontal="center" vertical="center" wrapText="1"/>
    </xf>
    <xf numFmtId="8" fontId="1" fillId="0" borderId="20" xfId="0" applyNumberFormat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4"/>
  <sheetViews>
    <sheetView tabSelected="1" workbookViewId="0">
      <selection activeCell="D2" sqref="D2"/>
    </sheetView>
  </sheetViews>
  <sheetFormatPr baseColWidth="10" defaultColWidth="11.44140625" defaultRowHeight="14.4" x14ac:dyDescent="0.3"/>
  <cols>
    <col min="1" max="1" width="1.6640625" style="1" customWidth="1"/>
    <col min="2" max="2" width="40.5546875" style="1" customWidth="1"/>
    <col min="3" max="3" width="27" style="1" customWidth="1"/>
    <col min="4" max="4" width="14.6640625" style="2" customWidth="1"/>
    <col min="5" max="16384" width="11.44140625" style="1"/>
  </cols>
  <sheetData>
    <row r="1" spans="2:6" ht="44.25" customHeight="1" x14ac:dyDescent="0.3">
      <c r="B1" s="87" t="s">
        <v>0</v>
      </c>
      <c r="C1" s="87"/>
      <c r="D1" s="87"/>
    </row>
    <row r="2" spans="2:6" ht="30" customHeight="1" x14ac:dyDescent="0.3">
      <c r="B2" s="3" t="s">
        <v>1</v>
      </c>
      <c r="C2" s="4">
        <v>45986</v>
      </c>
      <c r="D2" s="5">
        <v>65541.41</v>
      </c>
    </row>
    <row r="3" spans="2:6" x14ac:dyDescent="0.3">
      <c r="B3" s="6"/>
      <c r="C3" s="6"/>
      <c r="D3" s="7"/>
    </row>
    <row r="4" spans="2:6" ht="15.75" customHeight="1" x14ac:dyDescent="0.3">
      <c r="B4" s="88" t="s">
        <v>2</v>
      </c>
      <c r="C4" s="88"/>
      <c r="D4" s="88"/>
    </row>
    <row r="5" spans="2:6" ht="39.75" customHeight="1" x14ac:dyDescent="0.3">
      <c r="B5" s="89"/>
      <c r="C5" s="89"/>
      <c r="D5" s="89"/>
      <c r="F5" s="8"/>
    </row>
    <row r="6" spans="2:6" ht="27.75" customHeight="1" x14ac:dyDescent="0.3">
      <c r="B6" s="90" t="s">
        <v>3</v>
      </c>
      <c r="C6" s="91"/>
      <c r="D6" s="92"/>
    </row>
    <row r="7" spans="2:6" ht="51.75" customHeight="1" x14ac:dyDescent="0.3">
      <c r="B7" s="9" t="s">
        <v>4</v>
      </c>
      <c r="C7" s="10" t="s">
        <v>5</v>
      </c>
      <c r="D7" s="11">
        <f>D2*7</f>
        <v>458789.87</v>
      </c>
    </row>
    <row r="8" spans="2:6" ht="15.6" x14ac:dyDescent="0.3">
      <c r="B8" s="12"/>
      <c r="C8" s="13"/>
      <c r="D8" s="14"/>
    </row>
    <row r="9" spans="2:6" ht="31.5" customHeight="1" x14ac:dyDescent="0.3">
      <c r="B9" s="84" t="s">
        <v>6</v>
      </c>
      <c r="C9" s="85"/>
      <c r="D9" s="86"/>
    </row>
    <row r="10" spans="2:6" ht="62.4" x14ac:dyDescent="0.3">
      <c r="B10" s="15" t="s">
        <v>7</v>
      </c>
      <c r="C10" s="10" t="s">
        <v>8</v>
      </c>
      <c r="D10" s="11">
        <f>D2*5</f>
        <v>327707.05000000005</v>
      </c>
    </row>
    <row r="11" spans="2:6" ht="78.75" customHeight="1" x14ac:dyDescent="0.3">
      <c r="B11" s="16" t="s">
        <v>9</v>
      </c>
      <c r="C11" s="17"/>
      <c r="D11" s="18"/>
    </row>
    <row r="12" spans="2:6" ht="15" customHeight="1" x14ac:dyDescent="0.3">
      <c r="B12" s="19"/>
      <c r="C12" s="17"/>
      <c r="D12" s="18"/>
    </row>
    <row r="13" spans="2:6" ht="15" customHeight="1" x14ac:dyDescent="0.3">
      <c r="B13" s="19"/>
      <c r="C13" s="17"/>
      <c r="D13" s="18"/>
    </row>
    <row r="14" spans="2:6" ht="15.75" customHeight="1" x14ac:dyDescent="0.3">
      <c r="B14" s="20"/>
      <c r="C14" s="13"/>
      <c r="D14" s="14"/>
    </row>
    <row r="15" spans="2:6" ht="35.25" customHeight="1" x14ac:dyDescent="0.3">
      <c r="B15" s="93" t="s">
        <v>10</v>
      </c>
      <c r="C15" s="94"/>
      <c r="D15" s="95"/>
    </row>
    <row r="16" spans="2:6" ht="73.5" customHeight="1" x14ac:dyDescent="0.3">
      <c r="B16" s="9" t="s">
        <v>11</v>
      </c>
      <c r="C16" s="10" t="s">
        <v>12</v>
      </c>
      <c r="D16" s="11">
        <f>D2*3</f>
        <v>196624.23</v>
      </c>
    </row>
    <row r="17" spans="2:4" ht="59.25" customHeight="1" x14ac:dyDescent="0.3">
      <c r="B17" s="21" t="s">
        <v>13</v>
      </c>
      <c r="C17" s="13" t="s">
        <v>14</v>
      </c>
      <c r="D17" s="22">
        <f>D2*1</f>
        <v>65541.41</v>
      </c>
    </row>
    <row r="18" spans="2:4" ht="31.5" customHeight="1" x14ac:dyDescent="0.3">
      <c r="B18" s="84" t="s">
        <v>15</v>
      </c>
      <c r="C18" s="85"/>
      <c r="D18" s="86"/>
    </row>
    <row r="19" spans="2:4" ht="49.5" customHeight="1" x14ac:dyDescent="0.3">
      <c r="B19" s="9" t="s">
        <v>16</v>
      </c>
      <c r="C19" s="23"/>
      <c r="D19" s="24"/>
    </row>
    <row r="20" spans="2:4" ht="81" customHeight="1" x14ac:dyDescent="0.3">
      <c r="B20" s="21" t="s">
        <v>17</v>
      </c>
      <c r="C20" s="25"/>
      <c r="D20" s="26"/>
    </row>
    <row r="21" spans="2:4" ht="40.5" customHeight="1" x14ac:dyDescent="0.3">
      <c r="B21" s="84" t="s">
        <v>18</v>
      </c>
      <c r="C21" s="85"/>
      <c r="D21" s="86"/>
    </row>
    <row r="22" spans="2:4" ht="31.5" customHeight="1" x14ac:dyDescent="0.3">
      <c r="B22" s="27" t="s">
        <v>19</v>
      </c>
      <c r="C22" s="28" t="s">
        <v>20</v>
      </c>
      <c r="D22" s="11">
        <f>D2*20</f>
        <v>1310828.2000000002</v>
      </c>
    </row>
    <row r="23" spans="2:4" ht="15.6" x14ac:dyDescent="0.3">
      <c r="B23" s="29" t="s">
        <v>21</v>
      </c>
      <c r="C23" s="30" t="s">
        <v>22</v>
      </c>
      <c r="D23" s="18">
        <f>D2*15</f>
        <v>983121.15</v>
      </c>
    </row>
    <row r="24" spans="2:4" x14ac:dyDescent="0.3">
      <c r="B24" s="31"/>
      <c r="C24" s="32"/>
      <c r="D24" s="26"/>
    </row>
    <row r="25" spans="2:4" ht="30.75" customHeight="1" x14ac:dyDescent="0.3">
      <c r="B25" s="84" t="s">
        <v>23</v>
      </c>
      <c r="C25" s="85"/>
      <c r="D25" s="86"/>
    </row>
    <row r="26" spans="2:4" ht="67.5" customHeight="1" x14ac:dyDescent="0.3">
      <c r="B26" s="33" t="s">
        <v>24</v>
      </c>
      <c r="C26" s="34" t="s">
        <v>25</v>
      </c>
      <c r="D26" s="35">
        <f>D2*10</f>
        <v>655414.10000000009</v>
      </c>
    </row>
    <row r="27" spans="2:4" ht="29.25" customHeight="1" x14ac:dyDescent="0.3">
      <c r="B27" s="84" t="s">
        <v>26</v>
      </c>
      <c r="C27" s="85"/>
      <c r="D27" s="86"/>
    </row>
    <row r="28" spans="2:4" ht="81" customHeight="1" x14ac:dyDescent="0.3">
      <c r="B28" s="33" t="s">
        <v>27</v>
      </c>
      <c r="C28" s="34" t="s">
        <v>20</v>
      </c>
      <c r="D28" s="35">
        <f>D2*20</f>
        <v>1310828.2000000002</v>
      </c>
    </row>
    <row r="29" spans="2:4" ht="37.5" customHeight="1" x14ac:dyDescent="0.3">
      <c r="B29" s="49" t="s">
        <v>28</v>
      </c>
      <c r="C29" s="50"/>
      <c r="D29" s="51"/>
    </row>
    <row r="30" spans="2:4" ht="75" customHeight="1" x14ac:dyDescent="0.3">
      <c r="B30" s="52" t="s">
        <v>29</v>
      </c>
      <c r="C30" s="28" t="s">
        <v>30</v>
      </c>
      <c r="D30" s="11">
        <f>D2*10</f>
        <v>655414.10000000009</v>
      </c>
    </row>
    <row r="31" spans="2:4" ht="42.75" customHeight="1" x14ac:dyDescent="0.3">
      <c r="B31" s="74"/>
      <c r="C31" s="36" t="s">
        <v>31</v>
      </c>
      <c r="D31" s="22">
        <f>D2*5</f>
        <v>327707.05000000005</v>
      </c>
    </row>
    <row r="32" spans="2:4" ht="36" customHeight="1" x14ac:dyDescent="0.3">
      <c r="B32" s="49" t="s">
        <v>32</v>
      </c>
      <c r="C32" s="50"/>
      <c r="D32" s="51"/>
    </row>
    <row r="33" spans="2:4" ht="15" customHeight="1" x14ac:dyDescent="0.3">
      <c r="B33" s="75" t="s">
        <v>33</v>
      </c>
      <c r="C33" s="78" t="s">
        <v>34</v>
      </c>
      <c r="D33" s="81">
        <f>D2*10</f>
        <v>655414.10000000009</v>
      </c>
    </row>
    <row r="34" spans="2:4" ht="15" customHeight="1" x14ac:dyDescent="0.3">
      <c r="B34" s="76"/>
      <c r="C34" s="79"/>
      <c r="D34" s="82"/>
    </row>
    <row r="35" spans="2:4" ht="15.75" customHeight="1" x14ac:dyDescent="0.3">
      <c r="B35" s="76"/>
      <c r="C35" s="79"/>
      <c r="D35" s="82"/>
    </row>
    <row r="36" spans="2:4" ht="31.5" customHeight="1" x14ac:dyDescent="0.3">
      <c r="B36" s="76"/>
      <c r="C36" s="79"/>
      <c r="D36" s="82"/>
    </row>
    <row r="37" spans="2:4" ht="33.75" customHeight="1" x14ac:dyDescent="0.3">
      <c r="B37" s="76"/>
      <c r="C37" s="79"/>
      <c r="D37" s="82"/>
    </row>
    <row r="38" spans="2:4" ht="15" hidden="1" customHeight="1" x14ac:dyDescent="0.3">
      <c r="B38" s="76"/>
      <c r="C38" s="79"/>
      <c r="D38" s="82"/>
    </row>
    <row r="39" spans="2:4" ht="15" hidden="1" customHeight="1" x14ac:dyDescent="0.3">
      <c r="B39" s="77"/>
      <c r="C39" s="80"/>
      <c r="D39" s="83"/>
    </row>
    <row r="40" spans="2:4" ht="25.5" customHeight="1" x14ac:dyDescent="0.3">
      <c r="B40" s="49" t="s">
        <v>35</v>
      </c>
      <c r="C40" s="50"/>
      <c r="D40" s="51"/>
    </row>
    <row r="41" spans="2:4" ht="80.25" customHeight="1" x14ac:dyDescent="0.3">
      <c r="B41" s="37" t="s">
        <v>36</v>
      </c>
      <c r="C41" s="28" t="s">
        <v>37</v>
      </c>
      <c r="D41" s="11">
        <f>D2*5</f>
        <v>327707.05000000005</v>
      </c>
    </row>
    <row r="42" spans="2:4" ht="15" customHeight="1" x14ac:dyDescent="0.3">
      <c r="B42" s="72" t="s">
        <v>38</v>
      </c>
      <c r="C42" s="73"/>
      <c r="D42" s="38">
        <f>D2*2</f>
        <v>131082.82</v>
      </c>
    </row>
    <row r="43" spans="2:4" ht="23.25" customHeight="1" x14ac:dyDescent="0.3">
      <c r="B43" s="39" t="s">
        <v>39</v>
      </c>
      <c r="C43" s="34" t="s">
        <v>40</v>
      </c>
      <c r="D43" s="35">
        <f>D2*1.5</f>
        <v>98312.115000000005</v>
      </c>
    </row>
    <row r="44" spans="2:4" ht="33.75" customHeight="1" x14ac:dyDescent="0.3">
      <c r="B44" s="49" t="s">
        <v>41</v>
      </c>
      <c r="C44" s="50"/>
      <c r="D44" s="51"/>
    </row>
    <row r="45" spans="2:4" ht="22.5" customHeight="1" x14ac:dyDescent="0.3">
      <c r="B45" s="65" t="s">
        <v>42</v>
      </c>
      <c r="C45" s="66"/>
      <c r="D45" s="67"/>
    </row>
    <row r="46" spans="2:4" ht="24" customHeight="1" x14ac:dyDescent="0.3">
      <c r="B46" s="40" t="s">
        <v>43</v>
      </c>
      <c r="C46" s="30" t="s">
        <v>20</v>
      </c>
      <c r="D46" s="18">
        <f>D2*20</f>
        <v>1310828.2000000002</v>
      </c>
    </row>
    <row r="47" spans="2:4" ht="15.6" x14ac:dyDescent="0.3">
      <c r="B47" s="40" t="s">
        <v>44</v>
      </c>
      <c r="C47" s="30" t="s">
        <v>20</v>
      </c>
      <c r="D47" s="18">
        <f>D2*20</f>
        <v>1310828.2000000002</v>
      </c>
    </row>
    <row r="48" spans="2:4" ht="31.5" customHeight="1" x14ac:dyDescent="0.3">
      <c r="B48" s="40" t="s">
        <v>45</v>
      </c>
      <c r="C48" s="30" t="s">
        <v>46</v>
      </c>
      <c r="D48" s="41">
        <f>D2*30</f>
        <v>1966242.3</v>
      </c>
    </row>
    <row r="49" spans="2:4" ht="34.5" customHeight="1" x14ac:dyDescent="0.3">
      <c r="B49" s="42" t="s">
        <v>47</v>
      </c>
      <c r="C49" s="34" t="s">
        <v>46</v>
      </c>
      <c r="D49" s="35">
        <f>D2*30</f>
        <v>1966242.3</v>
      </c>
    </row>
    <row r="50" spans="2:4" ht="27" customHeight="1" x14ac:dyDescent="0.3">
      <c r="B50" s="68" t="s">
        <v>48</v>
      </c>
      <c r="C50" s="69"/>
      <c r="D50" s="70"/>
    </row>
    <row r="51" spans="2:4" ht="15.6" x14ac:dyDescent="0.3">
      <c r="B51" s="9" t="s">
        <v>49</v>
      </c>
      <c r="C51" s="28" t="s">
        <v>46</v>
      </c>
      <c r="D51" s="43">
        <f>D2*30</f>
        <v>1966242.3</v>
      </c>
    </row>
    <row r="52" spans="2:4" ht="15.6" x14ac:dyDescent="0.3">
      <c r="B52" s="40" t="s">
        <v>50</v>
      </c>
      <c r="C52" s="30" t="s">
        <v>46</v>
      </c>
      <c r="D52" s="18">
        <f>D2*30</f>
        <v>1966242.3</v>
      </c>
    </row>
    <row r="53" spans="2:4" ht="32.25" customHeight="1" x14ac:dyDescent="0.3">
      <c r="B53" s="21" t="s">
        <v>51</v>
      </c>
      <c r="C53" s="36" t="s">
        <v>20</v>
      </c>
      <c r="D53" s="22">
        <f>D2*20</f>
        <v>1310828.2000000002</v>
      </c>
    </row>
    <row r="54" spans="2:4" ht="42" customHeight="1" x14ac:dyDescent="0.3">
      <c r="B54" s="68" t="s">
        <v>52</v>
      </c>
      <c r="C54" s="69"/>
      <c r="D54" s="70"/>
    </row>
    <row r="55" spans="2:4" ht="31.5" customHeight="1" x14ac:dyDescent="0.3">
      <c r="B55" s="9" t="s">
        <v>53</v>
      </c>
      <c r="C55" s="28" t="s">
        <v>54</v>
      </c>
      <c r="D55" s="11">
        <f>D2*20</f>
        <v>1310828.2000000002</v>
      </c>
    </row>
    <row r="56" spans="2:4" ht="9" customHeight="1" x14ac:dyDescent="0.3">
      <c r="B56" s="53" t="s">
        <v>55</v>
      </c>
      <c r="C56" s="71" t="s">
        <v>25</v>
      </c>
      <c r="D56" s="55">
        <f>D2*10</f>
        <v>655414.10000000009</v>
      </c>
    </row>
    <row r="57" spans="2:4" ht="0.75" customHeight="1" x14ac:dyDescent="0.3">
      <c r="B57" s="53"/>
      <c r="C57" s="71"/>
      <c r="D57" s="55"/>
    </row>
    <row r="58" spans="2:4" ht="47.25" customHeight="1" x14ac:dyDescent="0.3">
      <c r="B58" s="53"/>
      <c r="C58" s="71"/>
      <c r="D58" s="55"/>
    </row>
    <row r="59" spans="2:4" ht="39" customHeight="1" x14ac:dyDescent="0.3">
      <c r="B59" s="42" t="s">
        <v>56</v>
      </c>
      <c r="C59" s="34" t="s">
        <v>57</v>
      </c>
      <c r="D59" s="35">
        <f>D2*5</f>
        <v>327707.05000000005</v>
      </c>
    </row>
    <row r="60" spans="2:4" ht="26.25" customHeight="1" x14ac:dyDescent="0.3">
      <c r="B60" s="65" t="s">
        <v>58</v>
      </c>
      <c r="C60" s="66"/>
      <c r="D60" s="67"/>
    </row>
    <row r="61" spans="2:4" ht="21" customHeight="1" x14ac:dyDescent="0.3">
      <c r="B61" s="9" t="s">
        <v>59</v>
      </c>
      <c r="C61" s="28" t="s">
        <v>20</v>
      </c>
      <c r="D61" s="11">
        <f>D2*20</f>
        <v>1310828.2000000002</v>
      </c>
    </row>
    <row r="62" spans="2:4" ht="15.6" x14ac:dyDescent="0.3">
      <c r="B62" s="40" t="s">
        <v>60</v>
      </c>
      <c r="C62" s="30" t="s">
        <v>54</v>
      </c>
      <c r="D62" s="41">
        <f>D2*20</f>
        <v>1310828.2000000002</v>
      </c>
    </row>
    <row r="63" spans="2:4" ht="32.25" customHeight="1" x14ac:dyDescent="0.3">
      <c r="B63" s="21" t="s">
        <v>61</v>
      </c>
      <c r="C63" s="36" t="s">
        <v>54</v>
      </c>
      <c r="D63" s="22">
        <f>D2*20</f>
        <v>1310828.2000000002</v>
      </c>
    </row>
    <row r="64" spans="2:4" ht="63" customHeight="1" x14ac:dyDescent="0.3">
      <c r="B64" s="62" t="s">
        <v>62</v>
      </c>
      <c r="C64" s="63"/>
      <c r="D64" s="64"/>
    </row>
    <row r="65" spans="2:4" ht="31.2" x14ac:dyDescent="0.3">
      <c r="B65" s="9" t="s">
        <v>63</v>
      </c>
      <c r="C65" s="28" t="s">
        <v>20</v>
      </c>
      <c r="D65" s="11">
        <f>D2*20</f>
        <v>1310828.2000000002</v>
      </c>
    </row>
    <row r="66" spans="2:4" ht="78" customHeight="1" x14ac:dyDescent="0.3">
      <c r="B66" s="40" t="s">
        <v>64</v>
      </c>
      <c r="C66" s="30" t="s">
        <v>25</v>
      </c>
      <c r="D66" s="18">
        <f>D2*10</f>
        <v>655414.10000000009</v>
      </c>
    </row>
    <row r="67" spans="2:4" ht="47.25" customHeight="1" x14ac:dyDescent="0.3">
      <c r="B67" s="40" t="s">
        <v>65</v>
      </c>
      <c r="C67" s="30" t="s">
        <v>20</v>
      </c>
      <c r="D67" s="41">
        <f>D2*20</f>
        <v>1310828.2000000002</v>
      </c>
    </row>
    <row r="68" spans="2:4" ht="31.2" x14ac:dyDescent="0.3">
      <c r="B68" s="40" t="s">
        <v>66</v>
      </c>
      <c r="C68" s="30" t="s">
        <v>25</v>
      </c>
      <c r="D68" s="41">
        <f>D2*10</f>
        <v>655414.10000000009</v>
      </c>
    </row>
    <row r="69" spans="2:4" ht="61.5" customHeight="1" x14ac:dyDescent="0.3">
      <c r="B69" s="40" t="s">
        <v>67</v>
      </c>
      <c r="C69" s="30" t="s">
        <v>25</v>
      </c>
      <c r="D69" s="41">
        <f>D2*10</f>
        <v>655414.10000000009</v>
      </c>
    </row>
    <row r="70" spans="2:4" ht="41.25" customHeight="1" x14ac:dyDescent="0.3">
      <c r="B70" s="21" t="s">
        <v>68</v>
      </c>
      <c r="C70" s="36" t="s">
        <v>54</v>
      </c>
      <c r="D70" s="22">
        <f>D2*20</f>
        <v>1310828.2000000002</v>
      </c>
    </row>
    <row r="71" spans="2:4" ht="15.6" x14ac:dyDescent="0.3">
      <c r="B71" s="65" t="s">
        <v>69</v>
      </c>
      <c r="C71" s="66"/>
      <c r="D71" s="67"/>
    </row>
    <row r="72" spans="2:4" ht="33.75" customHeight="1" x14ac:dyDescent="0.3">
      <c r="B72" s="9" t="s">
        <v>70</v>
      </c>
      <c r="C72" s="28" t="s">
        <v>71</v>
      </c>
      <c r="D72" s="43">
        <f>D2*10</f>
        <v>655414.10000000009</v>
      </c>
    </row>
    <row r="73" spans="2:4" ht="42.75" customHeight="1" x14ac:dyDescent="0.3">
      <c r="B73" s="21" t="s">
        <v>72</v>
      </c>
      <c r="C73" s="36" t="s">
        <v>71</v>
      </c>
      <c r="D73" s="14">
        <f>D2*10</f>
        <v>655414.10000000009</v>
      </c>
    </row>
    <row r="74" spans="2:4" ht="15.6" x14ac:dyDescent="0.3">
      <c r="B74" s="65" t="s">
        <v>73</v>
      </c>
      <c r="C74" s="66"/>
      <c r="D74" s="67"/>
    </row>
    <row r="75" spans="2:4" ht="23.25" customHeight="1" x14ac:dyDescent="0.3">
      <c r="B75" s="9" t="s">
        <v>74</v>
      </c>
      <c r="C75" s="28" t="s">
        <v>75</v>
      </c>
      <c r="D75" s="43">
        <f>D2*2</f>
        <v>131082.82</v>
      </c>
    </row>
    <row r="76" spans="2:4" ht="15.6" x14ac:dyDescent="0.3">
      <c r="B76" s="40" t="s">
        <v>76</v>
      </c>
      <c r="C76" s="30" t="s">
        <v>75</v>
      </c>
      <c r="D76" s="41">
        <f>D2*2</f>
        <v>131082.82</v>
      </c>
    </row>
    <row r="77" spans="2:4" ht="31.5" customHeight="1" x14ac:dyDescent="0.3">
      <c r="B77" s="40" t="s">
        <v>77</v>
      </c>
      <c r="C77" s="30" t="s">
        <v>78</v>
      </c>
      <c r="D77" s="18">
        <f>D2*4</f>
        <v>262165.64</v>
      </c>
    </row>
    <row r="78" spans="2:4" ht="31.2" x14ac:dyDescent="0.3">
      <c r="B78" s="40" t="s">
        <v>79</v>
      </c>
      <c r="C78" s="30" t="s">
        <v>80</v>
      </c>
      <c r="D78" s="41">
        <f>D2*2</f>
        <v>131082.82</v>
      </c>
    </row>
    <row r="79" spans="2:4" ht="31.2" x14ac:dyDescent="0.3">
      <c r="B79" s="40" t="s">
        <v>81</v>
      </c>
      <c r="C79" s="30" t="s">
        <v>78</v>
      </c>
      <c r="D79" s="41">
        <f>D2*4</f>
        <v>262165.64</v>
      </c>
    </row>
    <row r="80" spans="2:4" ht="45.75" customHeight="1" x14ac:dyDescent="0.3">
      <c r="B80" s="40" t="s">
        <v>82</v>
      </c>
      <c r="C80" s="30" t="s">
        <v>83</v>
      </c>
      <c r="D80" s="18">
        <f>D2*4</f>
        <v>262165.64</v>
      </c>
    </row>
    <row r="81" spans="2:4" ht="31.2" x14ac:dyDescent="0.3">
      <c r="B81" s="40" t="s">
        <v>84</v>
      </c>
      <c r="C81" s="30" t="s">
        <v>80</v>
      </c>
      <c r="D81" s="41">
        <f>D2*2</f>
        <v>131082.82</v>
      </c>
    </row>
    <row r="82" spans="2:4" ht="31.2" x14ac:dyDescent="0.3">
      <c r="B82" s="40" t="s">
        <v>85</v>
      </c>
      <c r="C82" s="30" t="s">
        <v>71</v>
      </c>
      <c r="D82" s="41">
        <f>D2*10</f>
        <v>655414.10000000009</v>
      </c>
    </row>
    <row r="83" spans="2:4" ht="15.6" x14ac:dyDescent="0.3">
      <c r="B83" s="40" t="s">
        <v>86</v>
      </c>
      <c r="C83" s="30" t="s">
        <v>83</v>
      </c>
      <c r="D83" s="41">
        <f>D2*4</f>
        <v>262165.64</v>
      </c>
    </row>
    <row r="84" spans="2:4" ht="31.2" x14ac:dyDescent="0.3">
      <c r="B84" s="40" t="s">
        <v>87</v>
      </c>
      <c r="C84" s="30" t="s">
        <v>71</v>
      </c>
      <c r="D84" s="41">
        <f>D2*10</f>
        <v>655414.10000000009</v>
      </c>
    </row>
    <row r="85" spans="2:4" ht="27" customHeight="1" x14ac:dyDescent="0.3">
      <c r="B85" s="40" t="s">
        <v>88</v>
      </c>
      <c r="C85" s="30" t="s">
        <v>25</v>
      </c>
      <c r="D85" s="41">
        <f>D2*10</f>
        <v>655414.10000000009</v>
      </c>
    </row>
    <row r="86" spans="2:4" ht="31.2" x14ac:dyDescent="0.3">
      <c r="B86" s="40" t="s">
        <v>89</v>
      </c>
      <c r="C86" s="30" t="s">
        <v>71</v>
      </c>
      <c r="D86" s="18">
        <f>D2*10</f>
        <v>655414.10000000009</v>
      </c>
    </row>
    <row r="87" spans="2:4" ht="21.75" customHeight="1" x14ac:dyDescent="0.3">
      <c r="B87" s="40" t="s">
        <v>90</v>
      </c>
      <c r="C87" s="30" t="s">
        <v>71</v>
      </c>
      <c r="D87" s="18">
        <f>D2*10</f>
        <v>655414.10000000009</v>
      </c>
    </row>
    <row r="88" spans="2:4" ht="15.6" x14ac:dyDescent="0.3">
      <c r="B88" s="40" t="s">
        <v>91</v>
      </c>
      <c r="C88" s="30" t="s">
        <v>25</v>
      </c>
      <c r="D88" s="41">
        <f>D2*10</f>
        <v>655414.10000000009</v>
      </c>
    </row>
    <row r="89" spans="2:4" ht="15.6" x14ac:dyDescent="0.3">
      <c r="B89" s="40" t="s">
        <v>92</v>
      </c>
      <c r="C89" s="30" t="s">
        <v>78</v>
      </c>
      <c r="D89" s="18">
        <f>D2*4</f>
        <v>262165.64</v>
      </c>
    </row>
    <row r="90" spans="2:4" ht="31.2" x14ac:dyDescent="0.3">
      <c r="B90" s="40" t="s">
        <v>93</v>
      </c>
      <c r="C90" s="30" t="s">
        <v>83</v>
      </c>
      <c r="D90" s="41">
        <f>D2*4</f>
        <v>262165.64</v>
      </c>
    </row>
    <row r="91" spans="2:4" ht="31.2" x14ac:dyDescent="0.3">
      <c r="B91" s="40" t="s">
        <v>94</v>
      </c>
      <c r="C91" s="30" t="s">
        <v>95</v>
      </c>
      <c r="D91" s="41">
        <f>D2*6</f>
        <v>393248.46</v>
      </c>
    </row>
    <row r="92" spans="2:4" ht="15.6" x14ac:dyDescent="0.3">
      <c r="B92" s="40" t="s">
        <v>96</v>
      </c>
      <c r="C92" s="30" t="s">
        <v>97</v>
      </c>
      <c r="D92" s="18">
        <f>D2*6</f>
        <v>393248.46</v>
      </c>
    </row>
    <row r="93" spans="2:4" s="44" customFormat="1" ht="25.5" customHeight="1" x14ac:dyDescent="0.3">
      <c r="B93" s="40" t="s">
        <v>98</v>
      </c>
      <c r="C93" s="30" t="s">
        <v>83</v>
      </c>
      <c r="D93" s="18">
        <f>D2*4</f>
        <v>262165.64</v>
      </c>
    </row>
    <row r="94" spans="2:4" ht="15.6" x14ac:dyDescent="0.3">
      <c r="B94" s="40" t="s">
        <v>99</v>
      </c>
      <c r="C94" s="30" t="s">
        <v>78</v>
      </c>
      <c r="D94" s="41">
        <f>D2*4</f>
        <v>262165.64</v>
      </c>
    </row>
    <row r="95" spans="2:4" ht="23.25" customHeight="1" x14ac:dyDescent="0.3">
      <c r="B95" s="40" t="s">
        <v>100</v>
      </c>
      <c r="C95" s="30" t="s">
        <v>75</v>
      </c>
      <c r="D95" s="18">
        <f>D2*2</f>
        <v>131082.82</v>
      </c>
    </row>
    <row r="96" spans="2:4" ht="15.6" x14ac:dyDescent="0.3">
      <c r="B96" s="40" t="s">
        <v>101</v>
      </c>
      <c r="C96" s="30" t="s">
        <v>80</v>
      </c>
      <c r="D96" s="18">
        <f>D2*2</f>
        <v>131082.82</v>
      </c>
    </row>
    <row r="97" spans="2:4" ht="15.6" x14ac:dyDescent="0.3">
      <c r="B97" s="40" t="s">
        <v>102</v>
      </c>
      <c r="C97" s="30" t="s">
        <v>80</v>
      </c>
      <c r="D97" s="18">
        <f>D2*2</f>
        <v>131082.82</v>
      </c>
    </row>
    <row r="98" spans="2:4" ht="15.6" x14ac:dyDescent="0.3">
      <c r="B98" s="40" t="s">
        <v>103</v>
      </c>
      <c r="C98" s="30" t="s">
        <v>78</v>
      </c>
      <c r="D98" s="18">
        <f>D2*4</f>
        <v>262165.64</v>
      </c>
    </row>
    <row r="99" spans="2:4" ht="15.6" x14ac:dyDescent="0.3">
      <c r="B99" s="40" t="s">
        <v>104</v>
      </c>
      <c r="C99" s="30" t="s">
        <v>83</v>
      </c>
      <c r="D99" s="18">
        <f>D2*4</f>
        <v>262165.64</v>
      </c>
    </row>
    <row r="100" spans="2:4" ht="31.2" x14ac:dyDescent="0.3">
      <c r="B100" s="40" t="s">
        <v>105</v>
      </c>
      <c r="C100" s="30" t="s">
        <v>83</v>
      </c>
      <c r="D100" s="41">
        <f>D2*4</f>
        <v>262165.64</v>
      </c>
    </row>
    <row r="101" spans="2:4" ht="15.6" x14ac:dyDescent="0.3">
      <c r="B101" s="40" t="s">
        <v>106</v>
      </c>
      <c r="C101" s="30" t="s">
        <v>78</v>
      </c>
      <c r="D101" s="18">
        <f>D2*4</f>
        <v>262165.64</v>
      </c>
    </row>
    <row r="102" spans="2:4" ht="15.6" x14ac:dyDescent="0.3">
      <c r="B102" s="40" t="s">
        <v>107</v>
      </c>
      <c r="C102" s="30" t="s">
        <v>95</v>
      </c>
      <c r="D102" s="18">
        <f>D2*6</f>
        <v>393248.46</v>
      </c>
    </row>
    <row r="103" spans="2:4" ht="15.6" x14ac:dyDescent="0.3">
      <c r="B103" s="40" t="s">
        <v>108</v>
      </c>
      <c r="C103" s="30" t="s">
        <v>95</v>
      </c>
      <c r="D103" s="18">
        <f>D2*6</f>
        <v>393248.46</v>
      </c>
    </row>
    <row r="104" spans="2:4" ht="21" customHeight="1" x14ac:dyDescent="0.3">
      <c r="B104" s="40" t="s">
        <v>109</v>
      </c>
      <c r="C104" s="30" t="s">
        <v>97</v>
      </c>
      <c r="D104" s="18">
        <f>D2*6</f>
        <v>393248.46</v>
      </c>
    </row>
    <row r="105" spans="2:4" ht="15.6" x14ac:dyDescent="0.3">
      <c r="B105" s="40" t="s">
        <v>110</v>
      </c>
      <c r="C105" s="30" t="s">
        <v>95</v>
      </c>
      <c r="D105" s="18">
        <f>D2*6</f>
        <v>393248.46</v>
      </c>
    </row>
    <row r="106" spans="2:4" ht="31.2" x14ac:dyDescent="0.3">
      <c r="B106" s="40" t="s">
        <v>111</v>
      </c>
      <c r="C106" s="30" t="s">
        <v>97</v>
      </c>
      <c r="D106" s="41">
        <f>D2*6</f>
        <v>393248.46</v>
      </c>
    </row>
    <row r="107" spans="2:4" ht="15.6" x14ac:dyDescent="0.3">
      <c r="B107" s="40" t="s">
        <v>112</v>
      </c>
      <c r="C107" s="30" t="s">
        <v>78</v>
      </c>
      <c r="D107" s="18">
        <f>D2*4</f>
        <v>262165.64</v>
      </c>
    </row>
    <row r="108" spans="2:4" ht="31.2" x14ac:dyDescent="0.3">
      <c r="B108" s="40" t="s">
        <v>113</v>
      </c>
      <c r="C108" s="30" t="s">
        <v>83</v>
      </c>
      <c r="D108" s="41">
        <f>D2*4</f>
        <v>262165.64</v>
      </c>
    </row>
    <row r="109" spans="2:4" ht="26.25" customHeight="1" x14ac:dyDescent="0.3">
      <c r="B109" s="40" t="s">
        <v>114</v>
      </c>
      <c r="C109" s="30" t="s">
        <v>95</v>
      </c>
      <c r="D109" s="18">
        <f>D2*6</f>
        <v>393248.46</v>
      </c>
    </row>
    <row r="110" spans="2:4" ht="15.6" x14ac:dyDescent="0.3">
      <c r="B110" s="40" t="s">
        <v>115</v>
      </c>
      <c r="C110" s="30" t="s">
        <v>25</v>
      </c>
      <c r="D110" s="41">
        <f>D2*10</f>
        <v>655414.10000000009</v>
      </c>
    </row>
    <row r="111" spans="2:4" ht="15.6" x14ac:dyDescent="0.3">
      <c r="B111" s="40" t="s">
        <v>116</v>
      </c>
      <c r="C111" s="30" t="s">
        <v>117</v>
      </c>
      <c r="D111" s="18">
        <f>D2*8</f>
        <v>524331.28</v>
      </c>
    </row>
    <row r="112" spans="2:4" ht="24" customHeight="1" x14ac:dyDescent="0.3">
      <c r="B112" s="40" t="s">
        <v>118</v>
      </c>
      <c r="C112" s="30" t="s">
        <v>25</v>
      </c>
      <c r="D112" s="18">
        <f>D2*10</f>
        <v>655414.10000000009</v>
      </c>
    </row>
    <row r="113" spans="2:4" ht="15.6" x14ac:dyDescent="0.3">
      <c r="B113" s="40" t="s">
        <v>119</v>
      </c>
      <c r="C113" s="30" t="s">
        <v>95</v>
      </c>
      <c r="D113" s="18">
        <f>D2*6</f>
        <v>393248.46</v>
      </c>
    </row>
    <row r="114" spans="2:4" ht="15.6" x14ac:dyDescent="0.3">
      <c r="B114" s="40" t="s">
        <v>120</v>
      </c>
      <c r="C114" s="30" t="s">
        <v>78</v>
      </c>
      <c r="D114" s="18">
        <f>D2*4</f>
        <v>262165.64</v>
      </c>
    </row>
    <row r="115" spans="2:4" ht="31.2" x14ac:dyDescent="0.3">
      <c r="B115" s="40" t="s">
        <v>121</v>
      </c>
      <c r="C115" s="30" t="s">
        <v>83</v>
      </c>
      <c r="D115" s="41">
        <f>D2*4</f>
        <v>262165.64</v>
      </c>
    </row>
    <row r="116" spans="2:4" ht="32.25" customHeight="1" x14ac:dyDescent="0.3">
      <c r="B116" s="21" t="s">
        <v>122</v>
      </c>
      <c r="C116" s="36" t="s">
        <v>78</v>
      </c>
      <c r="D116" s="22">
        <f>D2*4</f>
        <v>262165.64</v>
      </c>
    </row>
    <row r="117" spans="2:4" ht="28.5" customHeight="1" x14ac:dyDescent="0.3">
      <c r="B117" s="49" t="s">
        <v>123</v>
      </c>
      <c r="C117" s="50"/>
      <c r="D117" s="51"/>
    </row>
    <row r="118" spans="2:4" ht="15.6" x14ac:dyDescent="0.3">
      <c r="B118" s="9" t="s">
        <v>124</v>
      </c>
      <c r="C118" s="28" t="s">
        <v>125</v>
      </c>
      <c r="D118" s="11">
        <f>D2*1</f>
        <v>65541.41</v>
      </c>
    </row>
    <row r="119" spans="2:4" ht="31.2" x14ac:dyDescent="0.3">
      <c r="B119" s="40" t="s">
        <v>126</v>
      </c>
      <c r="C119" s="30" t="s">
        <v>22</v>
      </c>
      <c r="D119" s="41">
        <f>D2*15</f>
        <v>983121.15</v>
      </c>
    </row>
    <row r="120" spans="2:4" ht="47.25" customHeight="1" x14ac:dyDescent="0.3">
      <c r="B120" s="40" t="s">
        <v>127</v>
      </c>
      <c r="C120" s="30" t="s">
        <v>117</v>
      </c>
      <c r="D120" s="41">
        <f>D2*8</f>
        <v>524331.28</v>
      </c>
    </row>
    <row r="121" spans="2:4" ht="31.5" customHeight="1" x14ac:dyDescent="0.3">
      <c r="B121" s="40" t="s">
        <v>128</v>
      </c>
      <c r="C121" s="30" t="s">
        <v>129</v>
      </c>
      <c r="D121" s="41">
        <f>D2*8</f>
        <v>524331.28</v>
      </c>
    </row>
    <row r="122" spans="2:4" ht="15.6" x14ac:dyDescent="0.3">
      <c r="B122" s="40" t="s">
        <v>130</v>
      </c>
      <c r="C122" s="30" t="s">
        <v>71</v>
      </c>
      <c r="D122" s="41">
        <f>D2*10</f>
        <v>655414.10000000009</v>
      </c>
    </row>
    <row r="123" spans="2:4" ht="43.5" customHeight="1" x14ac:dyDescent="0.3">
      <c r="B123" s="40" t="s">
        <v>131</v>
      </c>
      <c r="C123" s="30" t="s">
        <v>57</v>
      </c>
      <c r="D123" s="41">
        <f>D2*5</f>
        <v>327707.05000000005</v>
      </c>
    </row>
    <row r="124" spans="2:4" ht="31.2" x14ac:dyDescent="0.3">
      <c r="B124" s="40" t="s">
        <v>132</v>
      </c>
      <c r="C124" s="30" t="s">
        <v>57</v>
      </c>
      <c r="D124" s="41">
        <f>D2*5</f>
        <v>327707.05000000005</v>
      </c>
    </row>
    <row r="125" spans="2:4" ht="30" customHeight="1" x14ac:dyDescent="0.3">
      <c r="B125" s="40" t="s">
        <v>133</v>
      </c>
      <c r="C125" s="30" t="s">
        <v>25</v>
      </c>
      <c r="D125" s="41">
        <f>D2*10</f>
        <v>655414.10000000009</v>
      </c>
    </row>
    <row r="126" spans="2:4" ht="51.75" customHeight="1" x14ac:dyDescent="0.3">
      <c r="B126" s="40" t="s">
        <v>134</v>
      </c>
      <c r="C126" s="30" t="s">
        <v>25</v>
      </c>
      <c r="D126" s="41">
        <f>D2*10</f>
        <v>655414.10000000009</v>
      </c>
    </row>
    <row r="127" spans="2:4" ht="15.75" customHeight="1" x14ac:dyDescent="0.3">
      <c r="B127" s="40" t="s">
        <v>135</v>
      </c>
      <c r="C127" s="30" t="s">
        <v>25</v>
      </c>
      <c r="D127" s="41">
        <f>D2*10</f>
        <v>655414.10000000009</v>
      </c>
    </row>
    <row r="128" spans="2:4" ht="15.6" x14ac:dyDescent="0.3">
      <c r="B128" s="40" t="s">
        <v>136</v>
      </c>
      <c r="C128" s="30" t="s">
        <v>25</v>
      </c>
      <c r="D128" s="18">
        <f>D2*10</f>
        <v>655414.10000000009</v>
      </c>
    </row>
    <row r="129" spans="2:4" ht="62.4" x14ac:dyDescent="0.3">
      <c r="B129" s="40" t="s">
        <v>137</v>
      </c>
      <c r="C129" s="30" t="s">
        <v>138</v>
      </c>
      <c r="D129" s="41">
        <f>D2*3</f>
        <v>196624.23</v>
      </c>
    </row>
    <row r="130" spans="2:4" ht="37.5" customHeight="1" x14ac:dyDescent="0.3">
      <c r="B130" s="40" t="s">
        <v>139</v>
      </c>
      <c r="C130" s="30" t="s">
        <v>71</v>
      </c>
      <c r="D130" s="41">
        <f>D2*10</f>
        <v>655414.10000000009</v>
      </c>
    </row>
    <row r="131" spans="2:4" ht="36" customHeight="1" x14ac:dyDescent="0.3">
      <c r="B131" s="21" t="s">
        <v>140</v>
      </c>
      <c r="C131" s="36" t="s">
        <v>75</v>
      </c>
      <c r="D131" s="22">
        <f>D2*2</f>
        <v>131082.82</v>
      </c>
    </row>
    <row r="132" spans="2:4" ht="54.75" customHeight="1" x14ac:dyDescent="0.3">
      <c r="B132" s="49" t="s">
        <v>141</v>
      </c>
      <c r="C132" s="50"/>
      <c r="D132" s="51"/>
    </row>
    <row r="133" spans="2:4" ht="46.8" x14ac:dyDescent="0.3">
      <c r="B133" s="9" t="s">
        <v>142</v>
      </c>
      <c r="C133" s="28" t="s">
        <v>143</v>
      </c>
      <c r="D133" s="11">
        <f>D2*3</f>
        <v>196624.23</v>
      </c>
    </row>
    <row r="134" spans="2:4" ht="15.6" x14ac:dyDescent="0.3">
      <c r="B134" s="40"/>
      <c r="C134" s="17" t="s">
        <v>144</v>
      </c>
      <c r="D134" s="18">
        <f>D2*15</f>
        <v>983121.15</v>
      </c>
    </row>
    <row r="135" spans="2:4" ht="47.25" customHeight="1" x14ac:dyDescent="0.3">
      <c r="B135" s="21" t="s">
        <v>145</v>
      </c>
      <c r="C135" s="13" t="s">
        <v>146</v>
      </c>
      <c r="D135" s="26"/>
    </row>
    <row r="136" spans="2:4" ht="26.25" customHeight="1" x14ac:dyDescent="0.3">
      <c r="B136" s="49" t="s">
        <v>147</v>
      </c>
      <c r="C136" s="50"/>
      <c r="D136" s="51"/>
    </row>
    <row r="137" spans="2:4" ht="78" customHeight="1" x14ac:dyDescent="0.3">
      <c r="B137" s="52" t="s">
        <v>148</v>
      </c>
      <c r="C137" s="28" t="s">
        <v>149</v>
      </c>
      <c r="D137" s="43">
        <f>D2*5</f>
        <v>327707.05000000005</v>
      </c>
    </row>
    <row r="138" spans="2:4" x14ac:dyDescent="0.3">
      <c r="B138" s="53"/>
      <c r="C138" s="54" t="s">
        <v>150</v>
      </c>
      <c r="D138" s="55">
        <f>D2*10</f>
        <v>655414.10000000009</v>
      </c>
    </row>
    <row r="139" spans="2:4" ht="30.75" customHeight="1" x14ac:dyDescent="0.3">
      <c r="B139" s="53"/>
      <c r="C139" s="54"/>
      <c r="D139" s="55"/>
    </row>
    <row r="140" spans="2:4" ht="15" customHeight="1" x14ac:dyDescent="0.3">
      <c r="B140" s="21" t="s">
        <v>151</v>
      </c>
      <c r="C140" s="13" t="s">
        <v>152</v>
      </c>
      <c r="D140" s="26"/>
    </row>
    <row r="141" spans="2:4" ht="26.25" customHeight="1" x14ac:dyDescent="0.3">
      <c r="B141" s="56" t="s">
        <v>153</v>
      </c>
      <c r="C141" s="57"/>
      <c r="D141" s="58"/>
    </row>
    <row r="142" spans="2:4" ht="38.25" customHeight="1" x14ac:dyDescent="0.3">
      <c r="B142" s="59"/>
      <c r="C142" s="60"/>
      <c r="D142" s="61"/>
    </row>
    <row r="143" spans="2:4" ht="33.75" customHeight="1" x14ac:dyDescent="0.3">
      <c r="B143" s="49" t="s">
        <v>154</v>
      </c>
      <c r="C143" s="50"/>
      <c r="D143" s="51"/>
    </row>
    <row r="144" spans="2:4" ht="33" customHeight="1" x14ac:dyDescent="0.3">
      <c r="B144" s="9" t="s">
        <v>155</v>
      </c>
      <c r="C144" s="28" t="s">
        <v>156</v>
      </c>
      <c r="D144" s="11">
        <f>D2*0.5</f>
        <v>32770.705000000002</v>
      </c>
    </row>
    <row r="145" spans="2:4" ht="22.5" customHeight="1" x14ac:dyDescent="0.3">
      <c r="B145" s="40" t="s">
        <v>157</v>
      </c>
      <c r="C145" s="30" t="s">
        <v>125</v>
      </c>
      <c r="D145" s="41">
        <f>D2*1</f>
        <v>65541.41</v>
      </c>
    </row>
    <row r="146" spans="2:4" ht="34.5" customHeight="1" x14ac:dyDescent="0.3">
      <c r="B146" s="40" t="s">
        <v>158</v>
      </c>
      <c r="C146" s="30" t="s">
        <v>75</v>
      </c>
      <c r="D146" s="41">
        <f>D2*2</f>
        <v>131082.82</v>
      </c>
    </row>
    <row r="147" spans="2:4" ht="30.75" customHeight="1" x14ac:dyDescent="0.3">
      <c r="B147" s="40" t="s">
        <v>159</v>
      </c>
      <c r="C147" s="30" t="s">
        <v>40</v>
      </c>
      <c r="D147" s="41">
        <f>D2*1.5</f>
        <v>98312.115000000005</v>
      </c>
    </row>
    <row r="148" spans="2:4" ht="31.2" x14ac:dyDescent="0.3">
      <c r="B148" s="40" t="s">
        <v>160</v>
      </c>
      <c r="C148" s="30" t="s">
        <v>161</v>
      </c>
      <c r="D148" s="41">
        <f>D2*3</f>
        <v>196624.23</v>
      </c>
    </row>
    <row r="149" spans="2:4" ht="52.5" customHeight="1" x14ac:dyDescent="0.3">
      <c r="B149" s="40" t="s">
        <v>162</v>
      </c>
      <c r="C149" s="30" t="s">
        <v>83</v>
      </c>
      <c r="D149" s="41">
        <f>D2*4</f>
        <v>262165.64</v>
      </c>
    </row>
    <row r="150" spans="2:4" ht="58.5" customHeight="1" x14ac:dyDescent="0.3">
      <c r="B150" s="40" t="s">
        <v>163</v>
      </c>
      <c r="C150" s="30" t="s">
        <v>78</v>
      </c>
      <c r="D150" s="41">
        <f>D2*4</f>
        <v>262165.64</v>
      </c>
    </row>
    <row r="151" spans="2:4" ht="62.4" x14ac:dyDescent="0.3">
      <c r="B151" s="40" t="s">
        <v>164</v>
      </c>
      <c r="C151" s="30" t="s">
        <v>78</v>
      </c>
      <c r="D151" s="41">
        <f>D2*4</f>
        <v>262165.64</v>
      </c>
    </row>
    <row r="152" spans="2:4" ht="93.6" x14ac:dyDescent="0.3">
      <c r="B152" s="40" t="s">
        <v>165</v>
      </c>
      <c r="C152" s="30" t="s">
        <v>97</v>
      </c>
      <c r="D152" s="41">
        <f>D2*6</f>
        <v>393248.46</v>
      </c>
    </row>
    <row r="153" spans="2:4" ht="31.5" customHeight="1" x14ac:dyDescent="0.3">
      <c r="B153" s="40" t="s">
        <v>166</v>
      </c>
      <c r="C153" s="17"/>
      <c r="D153" s="45"/>
    </row>
    <row r="154" spans="2:4" ht="31.2" x14ac:dyDescent="0.3">
      <c r="B154" s="40" t="s">
        <v>167</v>
      </c>
      <c r="C154" s="17"/>
      <c r="D154" s="45"/>
    </row>
    <row r="155" spans="2:4" ht="62.4" x14ac:dyDescent="0.3">
      <c r="B155" s="40" t="s">
        <v>168</v>
      </c>
      <c r="C155" s="17"/>
      <c r="D155" s="45"/>
    </row>
    <row r="156" spans="2:4" ht="31.2" x14ac:dyDescent="0.3">
      <c r="B156" s="40" t="s">
        <v>169</v>
      </c>
      <c r="C156" s="30" t="s">
        <v>57</v>
      </c>
      <c r="D156" s="41">
        <f>D2*5</f>
        <v>327707.05000000005</v>
      </c>
    </row>
    <row r="157" spans="2:4" ht="31.2" x14ac:dyDescent="0.3">
      <c r="B157" s="40" t="s">
        <v>170</v>
      </c>
      <c r="C157" s="17"/>
      <c r="D157" s="45"/>
    </row>
    <row r="158" spans="2:4" ht="62.4" x14ac:dyDescent="0.3">
      <c r="B158" s="40" t="s">
        <v>171</v>
      </c>
      <c r="C158" s="17"/>
      <c r="D158" s="45"/>
    </row>
    <row r="159" spans="2:4" ht="54" customHeight="1" x14ac:dyDescent="0.3">
      <c r="B159" s="21" t="s">
        <v>172</v>
      </c>
      <c r="C159" s="36" t="s">
        <v>25</v>
      </c>
      <c r="D159" s="22">
        <f>D2*10</f>
        <v>655414.10000000009</v>
      </c>
    </row>
    <row r="160" spans="2:4" ht="15.6" x14ac:dyDescent="0.3">
      <c r="B160" s="46"/>
      <c r="D160" s="47"/>
    </row>
    <row r="161" spans="4:4" ht="236.25" customHeight="1" x14ac:dyDescent="0.3">
      <c r="D161" s="47"/>
    </row>
    <row r="162" spans="4:4" x14ac:dyDescent="0.3">
      <c r="D162" s="47"/>
    </row>
    <row r="163" spans="4:4" ht="78" customHeight="1" x14ac:dyDescent="0.3">
      <c r="D163" s="48"/>
    </row>
    <row r="164" spans="4:4" x14ac:dyDescent="0.3">
      <c r="D164" s="48"/>
    </row>
    <row r="165" spans="4:4" x14ac:dyDescent="0.3">
      <c r="D165" s="48"/>
    </row>
    <row r="166" spans="4:4" x14ac:dyDescent="0.3">
      <c r="D166" s="48"/>
    </row>
    <row r="167" spans="4:4" x14ac:dyDescent="0.3">
      <c r="D167" s="48"/>
    </row>
    <row r="168" spans="4:4" x14ac:dyDescent="0.3">
      <c r="D168" s="48"/>
    </row>
    <row r="169" spans="4:4" x14ac:dyDescent="0.3">
      <c r="D169" s="48"/>
    </row>
    <row r="170" spans="4:4" x14ac:dyDescent="0.3">
      <c r="D170" s="48"/>
    </row>
    <row r="171" spans="4:4" x14ac:dyDescent="0.3">
      <c r="D171" s="48"/>
    </row>
    <row r="172" spans="4:4" x14ac:dyDescent="0.3">
      <c r="D172" s="48"/>
    </row>
    <row r="173" spans="4:4" x14ac:dyDescent="0.3">
      <c r="D173" s="48"/>
    </row>
    <row r="174" spans="4:4" x14ac:dyDescent="0.3">
      <c r="D174" s="48"/>
    </row>
    <row r="175" spans="4:4" x14ac:dyDescent="0.3">
      <c r="D175" s="48"/>
    </row>
    <row r="176" spans="4:4" x14ac:dyDescent="0.3">
      <c r="D176" s="48"/>
    </row>
    <row r="177" spans="4:4" x14ac:dyDescent="0.3">
      <c r="D177" s="48"/>
    </row>
    <row r="178" spans="4:4" x14ac:dyDescent="0.3">
      <c r="D178" s="48"/>
    </row>
    <row r="179" spans="4:4" x14ac:dyDescent="0.3">
      <c r="D179" s="48"/>
    </row>
    <row r="180" spans="4:4" x14ac:dyDescent="0.3">
      <c r="D180" s="48"/>
    </row>
    <row r="181" spans="4:4" x14ac:dyDescent="0.3">
      <c r="D181" s="48"/>
    </row>
    <row r="182" spans="4:4" x14ac:dyDescent="0.3">
      <c r="D182" s="48"/>
    </row>
    <row r="183" spans="4:4" x14ac:dyDescent="0.3">
      <c r="D183" s="48"/>
    </row>
    <row r="184" spans="4:4" x14ac:dyDescent="0.3">
      <c r="D184" s="48"/>
    </row>
    <row r="185" spans="4:4" x14ac:dyDescent="0.3">
      <c r="D185" s="48"/>
    </row>
    <row r="186" spans="4:4" x14ac:dyDescent="0.3">
      <c r="D186" s="48"/>
    </row>
    <row r="187" spans="4:4" x14ac:dyDescent="0.3">
      <c r="D187" s="48"/>
    </row>
    <row r="188" spans="4:4" x14ac:dyDescent="0.3">
      <c r="D188" s="48"/>
    </row>
    <row r="189" spans="4:4" x14ac:dyDescent="0.3">
      <c r="D189" s="48"/>
    </row>
    <row r="190" spans="4:4" x14ac:dyDescent="0.3">
      <c r="D190" s="48"/>
    </row>
    <row r="191" spans="4:4" x14ac:dyDescent="0.3">
      <c r="D191" s="48"/>
    </row>
    <row r="192" spans="4:4" x14ac:dyDescent="0.3">
      <c r="D192" s="48"/>
    </row>
    <row r="193" spans="4:4" x14ac:dyDescent="0.3">
      <c r="D193" s="48"/>
    </row>
    <row r="194" spans="4:4" x14ac:dyDescent="0.3">
      <c r="D194" s="48"/>
    </row>
    <row r="195" spans="4:4" x14ac:dyDescent="0.3">
      <c r="D195" s="48"/>
    </row>
    <row r="196" spans="4:4" x14ac:dyDescent="0.3">
      <c r="D196" s="48"/>
    </row>
    <row r="197" spans="4:4" x14ac:dyDescent="0.3">
      <c r="D197" s="48"/>
    </row>
    <row r="198" spans="4:4" x14ac:dyDescent="0.3">
      <c r="D198" s="48"/>
    </row>
    <row r="199" spans="4:4" x14ac:dyDescent="0.3">
      <c r="D199" s="48"/>
    </row>
    <row r="200" spans="4:4" x14ac:dyDescent="0.3">
      <c r="D200" s="48"/>
    </row>
    <row r="201" spans="4:4" x14ac:dyDescent="0.3">
      <c r="D201" s="48"/>
    </row>
    <row r="202" spans="4:4" x14ac:dyDescent="0.3">
      <c r="D202" s="48"/>
    </row>
    <row r="203" spans="4:4" x14ac:dyDescent="0.3">
      <c r="D203" s="48"/>
    </row>
    <row r="204" spans="4:4" x14ac:dyDescent="0.3">
      <c r="D204" s="48"/>
    </row>
    <row r="205" spans="4:4" x14ac:dyDescent="0.3">
      <c r="D205" s="48"/>
    </row>
    <row r="206" spans="4:4" x14ac:dyDescent="0.3">
      <c r="D206" s="48"/>
    </row>
    <row r="207" spans="4:4" x14ac:dyDescent="0.3">
      <c r="D207" s="48"/>
    </row>
    <row r="208" spans="4:4" x14ac:dyDescent="0.3">
      <c r="D208" s="48"/>
    </row>
    <row r="209" spans="4:4" x14ac:dyDescent="0.3">
      <c r="D209" s="48"/>
    </row>
    <row r="210" spans="4:4" x14ac:dyDescent="0.3">
      <c r="D210" s="48"/>
    </row>
    <row r="211" spans="4:4" x14ac:dyDescent="0.3">
      <c r="D211" s="48"/>
    </row>
    <row r="212" spans="4:4" x14ac:dyDescent="0.3">
      <c r="D212" s="48"/>
    </row>
    <row r="213" spans="4:4" x14ac:dyDescent="0.3">
      <c r="D213" s="48"/>
    </row>
    <row r="214" spans="4:4" x14ac:dyDescent="0.3">
      <c r="D214" s="48"/>
    </row>
    <row r="215" spans="4:4" x14ac:dyDescent="0.3">
      <c r="D215" s="48"/>
    </row>
    <row r="216" spans="4:4" x14ac:dyDescent="0.3">
      <c r="D216" s="48"/>
    </row>
    <row r="217" spans="4:4" x14ac:dyDescent="0.3">
      <c r="D217" s="48"/>
    </row>
    <row r="218" spans="4:4" x14ac:dyDescent="0.3">
      <c r="D218" s="48"/>
    </row>
    <row r="219" spans="4:4" x14ac:dyDescent="0.3">
      <c r="D219" s="48"/>
    </row>
    <row r="220" spans="4:4" x14ac:dyDescent="0.3">
      <c r="D220" s="48"/>
    </row>
    <row r="221" spans="4:4" x14ac:dyDescent="0.3">
      <c r="D221" s="48"/>
    </row>
    <row r="222" spans="4:4" x14ac:dyDescent="0.3">
      <c r="D222" s="48"/>
    </row>
    <row r="223" spans="4:4" x14ac:dyDescent="0.3">
      <c r="D223" s="48"/>
    </row>
    <row r="224" spans="4:4" x14ac:dyDescent="0.3">
      <c r="D224" s="48"/>
    </row>
  </sheetData>
  <mergeCells count="36">
    <mergeCell ref="B1:D1"/>
    <mergeCell ref="B4:D5"/>
    <mergeCell ref="B6:D6"/>
    <mergeCell ref="B9:D9"/>
    <mergeCell ref="B15:D15"/>
    <mergeCell ref="B18:D18"/>
    <mergeCell ref="B21:D21"/>
    <mergeCell ref="B25:D25"/>
    <mergeCell ref="B27:D27"/>
    <mergeCell ref="B29:D29"/>
    <mergeCell ref="B30:B31"/>
    <mergeCell ref="B32:D32"/>
    <mergeCell ref="B33:B39"/>
    <mergeCell ref="C33:C39"/>
    <mergeCell ref="D33:D39"/>
    <mergeCell ref="B40:D40"/>
    <mergeCell ref="B42:C42"/>
    <mergeCell ref="B44:D44"/>
    <mergeCell ref="B45:D45"/>
    <mergeCell ref="B50:D50"/>
    <mergeCell ref="B54:D54"/>
    <mergeCell ref="B56:B58"/>
    <mergeCell ref="C56:C58"/>
    <mergeCell ref="D56:D58"/>
    <mergeCell ref="B60:D60"/>
    <mergeCell ref="B64:D64"/>
    <mergeCell ref="B71:D71"/>
    <mergeCell ref="B74:D74"/>
    <mergeCell ref="B117:D117"/>
    <mergeCell ref="B132:D132"/>
    <mergeCell ref="B143:D143"/>
    <mergeCell ref="B136:D136"/>
    <mergeCell ref="B137:B139"/>
    <mergeCell ref="C138:C139"/>
    <mergeCell ref="D138:D139"/>
    <mergeCell ref="B141:D1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Castro</dc:creator>
  <cp:lastModifiedBy>Usuario</cp:lastModifiedBy>
  <cp:revision>4</cp:revision>
  <cp:lastPrinted>2025-11-25T13:33:34Z</cp:lastPrinted>
  <dcterms:created xsi:type="dcterms:W3CDTF">2023-12-06T21:36:54Z</dcterms:created>
  <dcterms:modified xsi:type="dcterms:W3CDTF">2025-11-25T13:52:04Z</dcterms:modified>
</cp:coreProperties>
</file>